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<sst xmlns="http://schemas.openxmlformats.org/spreadsheetml/2006/main" count="106" uniqueCount="90">
  <si>
    <t>Összesen</t>
  </si>
  <si>
    <t>Név:</t>
  </si>
  <si>
    <t>Táv:</t>
  </si>
  <si>
    <t>Szint:</t>
  </si>
  <si>
    <t>1.</t>
  </si>
  <si>
    <t>2.</t>
  </si>
  <si>
    <t>Muskovicsné Fenyvesi Éva</t>
  </si>
  <si>
    <t>3.</t>
  </si>
  <si>
    <t>Muskovics Endre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</si>
  <si>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</si>
  <si>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</si>
  <si>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</si>
  <si>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</si>
  <si>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</si>
  <si>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</si>
  <si>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</si>
  <si>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</si>
  <si>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</si>
  <si>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</si>
  <si>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</si>
  <si>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</si>
  <si>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</si>
  <si>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</si>
  <si>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Kérdy Zoltánné</t>
  </si>
  <si>
    <t>18.</t>
  </si>
  <si>
    <t>19.</t>
  </si>
  <si>
    <t>20.</t>
  </si>
  <si>
    <t>21.</t>
  </si>
  <si>
    <t>22.</t>
  </si>
  <si>
    <t>Zelenák Erzsébet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</si>
  <si>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</si>
  <si>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</si>
  <si>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</si>
  <si>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</si>
  <si>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</si>
  <si>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</si>
  <si>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</si>
  <si>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</si>
  <si>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</si>
  <si>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</si>
  <si>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</si>
  <si>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</si>
  <si>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</si>
  <si>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</si>
  <si>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</si>
  <si>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</si>
  <si>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</si>
  <si>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</si>
  <si>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Sum:</t>
  </si>
  <si>
    <t>Átlag:</t>
  </si>
  <si>
    <t>Max:</t>
  </si>
  <si>
    <t>Min:</t>
  </si>
  <si>
    <t>Csehszlovákia, Kis-Fátra jutalomtúra, 1990.08.11-20.</t>
  </si>
  <si>
    <t>Georgiades Gábor</t>
  </si>
  <si>
    <t>Georgiades Gáborné</t>
  </si>
  <si>
    <t>ifj. Georgiades Gábor</t>
  </si>
  <si>
    <t>Georgiades Péter</t>
  </si>
  <si>
    <t>Muskovics András</t>
  </si>
  <si>
    <t>Viczing Győző</t>
  </si>
  <si>
    <t>Viczing Győzőné</t>
  </si>
  <si>
    <t>Viczing Orsolya</t>
  </si>
  <si>
    <t>Boros Károly</t>
  </si>
  <si>
    <t>Boros Károlyné</t>
  </si>
  <si>
    <t>Boros Anikó</t>
  </si>
  <si>
    <t>Fülöp József</t>
  </si>
  <si>
    <t>Fülöp Józsefné</t>
  </si>
  <si>
    <t>Némethné Czakó Erika</t>
  </si>
  <si>
    <t>Orbán Zsuzsa</t>
  </si>
  <si>
    <t>Gulyás Zoltán</t>
  </si>
  <si>
    <t>Gerencsér Károly</t>
  </si>
  <si>
    <t>Gerencsér Zoltán</t>
  </si>
  <si>
    <t>Gerencsér Miklós</t>
  </si>
  <si>
    <t>Olár Péter</t>
  </si>
  <si>
    <t>Horváth Sándor</t>
  </si>
  <si>
    <t>Pásztor Katalin</t>
  </si>
  <si>
    <t>Pásztor Erzsébet</t>
  </si>
  <si>
    <t>Pásztor Anita</t>
  </si>
  <si>
    <t>Blázi Györgyné (Ica)</t>
  </si>
  <si>
    <t>Mess Imréné (Vera)</t>
  </si>
  <si>
    <t>Juhász Éva</t>
  </si>
  <si>
    <t>Nagyné Márta</t>
  </si>
  <si>
    <t>Skrabák Enikő</t>
  </si>
  <si>
    <t>Jovián Péter</t>
  </si>
  <si>
    <t>Jovián Péterné</t>
  </si>
  <si>
    <t>ifj. Jovián Péter</t>
  </si>
  <si>
    <t>Jovián Zsolt</t>
  </si>
  <si>
    <t>Tóth Mihály</t>
  </si>
  <si>
    <t>Tóth Mihályné (Olga)</t>
  </si>
  <si>
    <t>ifj. Tóth Mihály</t>
  </si>
  <si>
    <t xml:space="preserve">8120m szintet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</si>
</sst>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-40E]yyyy\.\ mmmm\ d\."/>
  </numFmts>
  <fonts count="5"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7" xfId="0" applyFill="1" applyBorder="1" applyAlignment="1">
      <alignment horizontal="center"/>
    </xf>
    <xf numFmtId="49" fontId="2" fillId="0" borderId="8" xfId="0" applyNumberFormat="1" applyFont="1" applyFill="1" applyBorder="1" applyAlignment="1">
      <alignment/>
    </xf>
    <xf numFmtId="49" fontId="2" fillId="0" borderId="9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9" fontId="0" fillId="0" borderId="18" xfId="0" applyNumberForma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0" fillId="0" borderId="2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1" xfId="0" applyFill="1" applyBorder="1" applyAlignment="1">
      <alignment/>
    </xf>
    <xf numFmtId="0" fontId="3" fillId="0" borderId="47" xfId="0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4" fillId="0" borderId="51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4" fontId="0" fillId="0" borderId="52" xfId="0" applyNumberFormat="1" applyFill="1" applyBorder="1" applyAlignment="1">
      <alignment horizontal="center"/>
    </xf>
    <xf numFmtId="14" fontId="0" fillId="0" borderId="53" xfId="0" applyNumberFormat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14" fontId="0" fillId="0" borderId="54" xfId="0" applyNumberFormat="1" applyBorder="1" applyAlignment="1">
      <alignment horizontal="center"/>
    </xf>
    <xf numFmtId="0" fontId="0" fillId="0" borderId="55" xfId="0" applyBorder="1" applyAlignment="1">
      <alignment horizontal="center"/>
    </xf>
    <xf numFmtId="14" fontId="0" fillId="0" borderId="56" xfId="0" applyNumberFormat="1" applyBorder="1" applyAlignment="1">
      <alignment horizontal="center"/>
    </xf>
    <xf numFmtId="14" fontId="0" fillId="0" borderId="57" xfId="0" applyNumberFormat="1" applyBorder="1" applyAlignment="1">
      <alignment horizontal="center"/>
    </xf>
    <xf numFmtId="14" fontId="0" fillId="0" borderId="58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AB52"/>
  <sheetViews>
    <sheetView tabSelected="1" zoomScale="75" zoomScaleNormal="75" zoomScaleSheetLayoutView="75" workbookViewId="0" topLeftCell="E4">
      <selection activeCell="AB9" sqref="AB9"/>
    </sheetView>
  </sheetViews>
  <sheetFormatPr defaultColWidth="9.140625" defaultRowHeight="12.75"/>
  <cols>
    <col min="2" max="2" width="3.8515625" style="1" customWidth="1"/>
    <col min="3" max="3" width="28.7109375" style="0" customWidth="1"/>
    <col min="4" max="20" width="11.57421875" style="0" customWidth="1"/>
    <col min="21" max="21" width="11.421875" style="0" customWidth="1"/>
    <col min="22" max="23" width="0" style="0" hidden="1" customWidth="1"/>
    <col min="24" max="16384" width="11.57421875" style="0" customWidth="1"/>
  </cols>
  <sheetData>
    <row r="6" spans="2:21" ht="48.75" customHeight="1" thickBot="1">
      <c r="B6" s="3"/>
      <c r="C6" s="4"/>
      <c r="D6" s="4"/>
      <c r="E6" s="4"/>
      <c r="F6" s="72" t="s">
        <v>52</v>
      </c>
      <c r="G6" s="73"/>
      <c r="H6" s="73"/>
      <c r="I6" s="73"/>
      <c r="J6" s="73"/>
      <c r="K6" s="73"/>
      <c r="L6" s="73"/>
      <c r="M6" s="73"/>
      <c r="N6" s="74"/>
      <c r="O6" s="74"/>
      <c r="P6" s="74"/>
      <c r="Q6" s="38"/>
      <c r="R6" s="4"/>
      <c r="S6" s="4"/>
      <c r="T6" s="4"/>
      <c r="U6" s="4"/>
    </row>
    <row r="7" spans="2:21" ht="13.5" thickBot="1">
      <c r="B7" s="3"/>
      <c r="C7" s="4"/>
      <c r="D7" s="75">
        <v>33097</v>
      </c>
      <c r="E7" s="76"/>
      <c r="F7" s="75">
        <v>33098</v>
      </c>
      <c r="G7" s="76"/>
      <c r="H7" s="75">
        <v>33099</v>
      </c>
      <c r="I7" s="76"/>
      <c r="J7" s="75">
        <v>33100</v>
      </c>
      <c r="K7" s="83"/>
      <c r="L7" s="75">
        <v>33101</v>
      </c>
      <c r="M7" s="76"/>
      <c r="N7" s="79">
        <v>33102</v>
      </c>
      <c r="O7" s="80"/>
      <c r="P7" s="81">
        <v>33103</v>
      </c>
      <c r="Q7" s="82"/>
      <c r="R7" s="75">
        <v>33104</v>
      </c>
      <c r="S7" s="76"/>
      <c r="T7" s="77" t="s">
        <v>0</v>
      </c>
      <c r="U7" s="78"/>
    </row>
    <row r="8" spans="2:21" ht="13.5" thickBot="1">
      <c r="B8" s="29"/>
      <c r="C8" s="30" t="s">
        <v>1</v>
      </c>
      <c r="D8" s="32" t="s">
        <v>2</v>
      </c>
      <c r="E8" s="31" t="s">
        <v>3</v>
      </c>
      <c r="F8" s="32" t="s">
        <v>2</v>
      </c>
      <c r="G8" s="31" t="s">
        <v>3</v>
      </c>
      <c r="H8" s="32" t="s">
        <v>2</v>
      </c>
      <c r="I8" s="31" t="s">
        <v>3</v>
      </c>
      <c r="J8" s="32" t="s">
        <v>2</v>
      </c>
      <c r="K8" s="33" t="s">
        <v>3</v>
      </c>
      <c r="L8" s="32" t="s">
        <v>2</v>
      </c>
      <c r="M8" s="33" t="s">
        <v>3</v>
      </c>
      <c r="N8" s="32" t="s">
        <v>2</v>
      </c>
      <c r="O8" s="33" t="s">
        <v>3</v>
      </c>
      <c r="P8" s="32" t="s">
        <v>2</v>
      </c>
      <c r="Q8" s="33" t="s">
        <v>3</v>
      </c>
      <c r="R8" s="32" t="s">
        <v>2</v>
      </c>
      <c r="S8" s="33" t="s">
        <v>3</v>
      </c>
      <c r="T8" s="34" t="s">
        <v>2</v>
      </c>
      <c r="U8" s="35" t="s">
        <v>3</v>
      </c>
    </row>
    <row r="9" spans="2:28" ht="15.75">
      <c r="B9" s="22" t="s">
        <v>4</v>
      </c>
      <c r="C9" s="23" t="s">
        <v>57</v>
      </c>
      <c r="D9" s="24">
        <v>17</v>
      </c>
      <c r="E9" s="25">
        <v>600</v>
      </c>
      <c r="F9" s="26">
        <v>25</v>
      </c>
      <c r="G9" s="26">
        <v>980</v>
      </c>
      <c r="H9" s="5">
        <v>28</v>
      </c>
      <c r="I9" s="6">
        <v>1250</v>
      </c>
      <c r="J9" s="26">
        <v>3</v>
      </c>
      <c r="K9" s="51">
        <v>500</v>
      </c>
      <c r="L9" s="17">
        <v>27</v>
      </c>
      <c r="M9" s="37">
        <v>1680</v>
      </c>
      <c r="N9" s="43">
        <v>12</v>
      </c>
      <c r="O9" s="39">
        <v>500</v>
      </c>
      <c r="P9" s="43">
        <v>24</v>
      </c>
      <c r="Q9" s="41">
        <v>1770</v>
      </c>
      <c r="R9" s="24">
        <v>13</v>
      </c>
      <c r="S9" s="24">
        <v>840</v>
      </c>
      <c r="T9" s="27">
        <v>149</v>
      </c>
      <c r="U9" s="28">
        <f>SUM(E9,G9,I9,K9,M9,O9,Q9,S9)</f>
        <v>8120</v>
      </c>
      <c r="V9" s="2">
        <f aca="true" t="shared" si="0" ref="V9:V48">SUMIF($D$8:$S$8,"Táv:",D9:S9)</f>
        <v>149</v>
      </c>
      <c r="W9" s="2">
        <f aca="true" t="shared" si="1" ref="W9:W48">SUMIF($D$8:$S$8,"Szint:",D9:S9)</f>
        <v>8120</v>
      </c>
      <c r="AB9" t="s">
        <v>89</v>
      </c>
    </row>
    <row r="10" spans="2:23" ht="15.75">
      <c r="B10" s="18" t="s">
        <v>5</v>
      </c>
      <c r="C10" s="20" t="s">
        <v>53</v>
      </c>
      <c r="D10" s="24">
        <v>17</v>
      </c>
      <c r="E10" s="25">
        <v>600</v>
      </c>
      <c r="F10" s="26">
        <v>25</v>
      </c>
      <c r="G10" s="26">
        <v>980</v>
      </c>
      <c r="H10" s="5">
        <v>28</v>
      </c>
      <c r="I10" s="6">
        <v>1250</v>
      </c>
      <c r="J10" s="26">
        <v>3</v>
      </c>
      <c r="K10" s="53">
        <v>500</v>
      </c>
      <c r="L10" s="17">
        <v>27</v>
      </c>
      <c r="M10" s="37">
        <v>1270</v>
      </c>
      <c r="N10" s="43">
        <v>12</v>
      </c>
      <c r="O10" s="39">
        <v>500</v>
      </c>
      <c r="P10" s="42">
        <v>12</v>
      </c>
      <c r="Q10" s="40">
        <v>350</v>
      </c>
      <c r="R10" s="17">
        <v>13</v>
      </c>
      <c r="S10" s="17">
        <v>840</v>
      </c>
      <c r="T10" s="8">
        <f>SUM(D10,F10,H10,J10,L10,N10,P10,R10)</f>
        <v>137</v>
      </c>
      <c r="U10" s="9">
        <f>SUM(E10,G10,I10,K10,M10,O10,Q10,S10)</f>
        <v>6290</v>
      </c>
      <c r="V10" s="2">
        <f t="shared" si="0"/>
        <v>137</v>
      </c>
      <c r="W10" s="2">
        <f t="shared" si="1"/>
        <v>6290</v>
      </c>
    </row>
    <row r="11" spans="2:23" ht="15.75">
      <c r="B11" s="18" t="s">
        <v>7</v>
      </c>
      <c r="C11" s="20" t="s">
        <v>56</v>
      </c>
      <c r="D11" s="24">
        <v>17</v>
      </c>
      <c r="E11" s="25">
        <v>600</v>
      </c>
      <c r="F11" s="26">
        <v>25</v>
      </c>
      <c r="G11" s="26">
        <v>980</v>
      </c>
      <c r="H11" s="5">
        <v>28</v>
      </c>
      <c r="I11" s="6">
        <v>1250</v>
      </c>
      <c r="J11" s="26">
        <v>3</v>
      </c>
      <c r="K11" s="53">
        <v>500</v>
      </c>
      <c r="L11" s="17">
        <v>27</v>
      </c>
      <c r="M11" s="37">
        <v>1680</v>
      </c>
      <c r="N11" s="43">
        <v>12</v>
      </c>
      <c r="O11" s="39">
        <v>500</v>
      </c>
      <c r="P11" s="42">
        <v>12</v>
      </c>
      <c r="Q11" s="40">
        <v>300</v>
      </c>
      <c r="R11" s="17">
        <v>13</v>
      </c>
      <c r="S11" s="17">
        <v>840</v>
      </c>
      <c r="T11" s="8">
        <f>SUM(D11,F11,H11,J11,L11,N11,P11,R11)</f>
        <v>137</v>
      </c>
      <c r="U11" s="9">
        <f>SUM(E11,G11,I11,K11,M11,O11,Q11,S11)</f>
        <v>6650</v>
      </c>
      <c r="V11" s="2">
        <f t="shared" si="0"/>
        <v>137</v>
      </c>
      <c r="W11" s="2">
        <f t="shared" si="1"/>
        <v>6650</v>
      </c>
    </row>
    <row r="12" spans="2:23" ht="15.75">
      <c r="B12" s="18" t="s">
        <v>9</v>
      </c>
      <c r="C12" s="20" t="s">
        <v>55</v>
      </c>
      <c r="D12" s="24">
        <v>17</v>
      </c>
      <c r="E12" s="25">
        <v>600</v>
      </c>
      <c r="F12" s="26">
        <v>25</v>
      </c>
      <c r="G12" s="26">
        <v>980</v>
      </c>
      <c r="H12" s="5">
        <v>28</v>
      </c>
      <c r="I12" s="6">
        <v>1250</v>
      </c>
      <c r="J12" s="26">
        <v>3</v>
      </c>
      <c r="K12" s="53">
        <v>500</v>
      </c>
      <c r="L12" s="17">
        <v>27</v>
      </c>
      <c r="M12" s="37">
        <v>1680</v>
      </c>
      <c r="N12" s="43">
        <v>12</v>
      </c>
      <c r="O12" s="39">
        <v>500</v>
      </c>
      <c r="P12" s="42">
        <v>24</v>
      </c>
      <c r="Q12" s="40">
        <v>1770</v>
      </c>
      <c r="R12" s="17">
        <v>0</v>
      </c>
      <c r="S12" s="17">
        <v>0</v>
      </c>
      <c r="T12" s="8">
        <f>SUM(D12,F12,H12,J12,L12,N12,P12,R12)</f>
        <v>136</v>
      </c>
      <c r="U12" s="9">
        <f>SUM(E12,G12,I12,K12,M12,O12,Q12,S12)</f>
        <v>7280</v>
      </c>
      <c r="V12" s="2">
        <f t="shared" si="0"/>
        <v>136</v>
      </c>
      <c r="W12" s="2">
        <f t="shared" si="1"/>
        <v>7280</v>
      </c>
    </row>
    <row r="13" spans="2:23" ht="15.75">
      <c r="B13" s="18" t="s">
        <v>10</v>
      </c>
      <c r="C13" s="20" t="s">
        <v>58</v>
      </c>
      <c r="D13" s="24">
        <v>17</v>
      </c>
      <c r="E13" s="25">
        <v>600</v>
      </c>
      <c r="F13" s="26">
        <v>25</v>
      </c>
      <c r="G13" s="26">
        <v>980</v>
      </c>
      <c r="H13" s="5">
        <v>28</v>
      </c>
      <c r="I13" s="6">
        <v>1250</v>
      </c>
      <c r="J13" s="26">
        <v>3</v>
      </c>
      <c r="K13" s="53">
        <v>500</v>
      </c>
      <c r="L13" s="17">
        <v>27</v>
      </c>
      <c r="M13" s="37">
        <v>1680</v>
      </c>
      <c r="N13" s="43">
        <v>12</v>
      </c>
      <c r="O13" s="39">
        <v>500</v>
      </c>
      <c r="P13" s="42">
        <v>24</v>
      </c>
      <c r="Q13" s="40">
        <v>1770</v>
      </c>
      <c r="R13" s="17">
        <v>13</v>
      </c>
      <c r="S13" s="17">
        <v>840</v>
      </c>
      <c r="T13" s="8">
        <f aca="true" t="shared" si="2" ref="T13:U16">SUM(D13,F13,H13,J13,L13,N13,P13)</f>
        <v>136</v>
      </c>
      <c r="U13" s="9">
        <f t="shared" si="2"/>
        <v>7280</v>
      </c>
      <c r="V13" s="2">
        <f t="shared" si="0"/>
        <v>149</v>
      </c>
      <c r="W13" s="2">
        <f t="shared" si="1"/>
        <v>8120</v>
      </c>
    </row>
    <row r="14" spans="2:23" ht="15.75">
      <c r="B14" s="18" t="s">
        <v>11</v>
      </c>
      <c r="C14" s="36" t="s">
        <v>66</v>
      </c>
      <c r="D14" s="24">
        <v>17</v>
      </c>
      <c r="E14" s="25">
        <v>600</v>
      </c>
      <c r="F14" s="7">
        <v>25</v>
      </c>
      <c r="G14" s="7">
        <v>980</v>
      </c>
      <c r="H14" s="5">
        <v>28</v>
      </c>
      <c r="I14" s="6">
        <v>1250</v>
      </c>
      <c r="J14" s="26">
        <v>3</v>
      </c>
      <c r="K14" s="53">
        <v>500</v>
      </c>
      <c r="L14" s="17">
        <v>27</v>
      </c>
      <c r="M14" s="37">
        <v>1680</v>
      </c>
      <c r="N14" s="43">
        <v>12</v>
      </c>
      <c r="O14" s="39">
        <v>500</v>
      </c>
      <c r="P14" s="42">
        <v>24</v>
      </c>
      <c r="Q14" s="40">
        <v>1770</v>
      </c>
      <c r="R14" s="17">
        <v>13</v>
      </c>
      <c r="S14" s="17">
        <v>840</v>
      </c>
      <c r="T14" s="8">
        <f t="shared" si="2"/>
        <v>136</v>
      </c>
      <c r="U14" s="9">
        <f t="shared" si="2"/>
        <v>7280</v>
      </c>
      <c r="V14" s="2">
        <f t="shared" si="0"/>
        <v>149</v>
      </c>
      <c r="W14" s="2">
        <f t="shared" si="1"/>
        <v>8120</v>
      </c>
    </row>
    <row r="15" spans="2:23" ht="15.75">
      <c r="B15" s="18" t="s">
        <v>12</v>
      </c>
      <c r="C15" s="36" t="s">
        <v>70</v>
      </c>
      <c r="D15" s="24">
        <v>17</v>
      </c>
      <c r="E15" s="25">
        <v>600</v>
      </c>
      <c r="F15" s="7">
        <v>25</v>
      </c>
      <c r="G15" s="7">
        <v>980</v>
      </c>
      <c r="H15" s="5">
        <v>28</v>
      </c>
      <c r="I15" s="6">
        <v>1250</v>
      </c>
      <c r="J15" s="26">
        <v>3</v>
      </c>
      <c r="K15" s="53">
        <v>500</v>
      </c>
      <c r="L15" s="17">
        <v>27</v>
      </c>
      <c r="M15" s="37">
        <v>1680</v>
      </c>
      <c r="N15" s="43">
        <v>12</v>
      </c>
      <c r="O15" s="39">
        <v>500</v>
      </c>
      <c r="P15" s="42">
        <v>24</v>
      </c>
      <c r="Q15" s="40">
        <v>1770</v>
      </c>
      <c r="R15" s="17">
        <v>4</v>
      </c>
      <c r="S15" s="17">
        <v>300</v>
      </c>
      <c r="T15" s="8">
        <f t="shared" si="2"/>
        <v>136</v>
      </c>
      <c r="U15" s="9">
        <f t="shared" si="2"/>
        <v>7280</v>
      </c>
      <c r="V15" s="2">
        <f t="shared" si="0"/>
        <v>140</v>
      </c>
      <c r="W15" s="2">
        <f t="shared" si="1"/>
        <v>7580</v>
      </c>
    </row>
    <row r="16" spans="2:23" ht="15.75">
      <c r="B16" s="18" t="s">
        <v>13</v>
      </c>
      <c r="C16" s="20" t="s">
        <v>54</v>
      </c>
      <c r="D16" s="24">
        <v>17</v>
      </c>
      <c r="E16" s="25">
        <v>600</v>
      </c>
      <c r="F16" s="26">
        <v>25</v>
      </c>
      <c r="G16" s="26">
        <v>980</v>
      </c>
      <c r="H16" s="5">
        <v>28</v>
      </c>
      <c r="I16" s="6">
        <v>1250</v>
      </c>
      <c r="J16" s="26">
        <v>3</v>
      </c>
      <c r="K16" s="53">
        <v>500</v>
      </c>
      <c r="L16" s="17">
        <v>27</v>
      </c>
      <c r="M16" s="37">
        <v>1270</v>
      </c>
      <c r="N16" s="43">
        <v>12</v>
      </c>
      <c r="O16" s="39">
        <v>500</v>
      </c>
      <c r="P16" s="42">
        <v>12</v>
      </c>
      <c r="Q16" s="40">
        <v>300</v>
      </c>
      <c r="R16" s="17">
        <v>8</v>
      </c>
      <c r="S16" s="17">
        <v>1100</v>
      </c>
      <c r="T16" s="8">
        <f t="shared" si="2"/>
        <v>124</v>
      </c>
      <c r="U16" s="9">
        <f t="shared" si="2"/>
        <v>5400</v>
      </c>
      <c r="V16" s="2">
        <f t="shared" si="0"/>
        <v>132</v>
      </c>
      <c r="W16" s="2">
        <f t="shared" si="1"/>
        <v>6500</v>
      </c>
    </row>
    <row r="17" spans="2:23" ht="15.75">
      <c r="B17" s="18" t="s">
        <v>14</v>
      </c>
      <c r="C17" s="36" t="s">
        <v>67</v>
      </c>
      <c r="D17" s="24">
        <v>17</v>
      </c>
      <c r="E17" s="25">
        <v>600</v>
      </c>
      <c r="F17" s="7">
        <v>25</v>
      </c>
      <c r="G17" s="7">
        <v>980</v>
      </c>
      <c r="H17" s="5">
        <v>28</v>
      </c>
      <c r="I17" s="6">
        <v>1250</v>
      </c>
      <c r="J17" s="26">
        <v>3</v>
      </c>
      <c r="K17" s="53">
        <v>500</v>
      </c>
      <c r="L17" s="17">
        <v>27</v>
      </c>
      <c r="M17" s="37">
        <v>1270</v>
      </c>
      <c r="N17" s="43">
        <v>12</v>
      </c>
      <c r="O17" s="39">
        <v>500</v>
      </c>
      <c r="P17" s="42">
        <v>12</v>
      </c>
      <c r="Q17" s="40">
        <v>350</v>
      </c>
      <c r="R17" s="17">
        <v>13</v>
      </c>
      <c r="S17" s="17">
        <v>840</v>
      </c>
      <c r="T17" s="8">
        <f aca="true" t="shared" si="3" ref="T17:T28">SUM(D17,F17,H17,J17,L17,N17,P17)</f>
        <v>124</v>
      </c>
      <c r="U17" s="9">
        <f aca="true" t="shared" si="4" ref="U17:U28">SUM(E17,G17,I17,K17,M17,O17,Q17)</f>
        <v>5450</v>
      </c>
      <c r="V17" s="2">
        <f t="shared" si="0"/>
        <v>137</v>
      </c>
      <c r="W17" s="2">
        <f t="shared" si="1"/>
        <v>6290</v>
      </c>
    </row>
    <row r="18" spans="2:23" s="4" customFormat="1" ht="15.75">
      <c r="B18" s="18" t="s">
        <v>15</v>
      </c>
      <c r="C18" s="36" t="s">
        <v>68</v>
      </c>
      <c r="D18" s="24">
        <v>17</v>
      </c>
      <c r="E18" s="25">
        <v>600</v>
      </c>
      <c r="F18" s="7">
        <v>25</v>
      </c>
      <c r="G18" s="7">
        <v>980</v>
      </c>
      <c r="H18" s="5">
        <v>28</v>
      </c>
      <c r="I18" s="6">
        <v>1250</v>
      </c>
      <c r="J18" s="26">
        <v>3</v>
      </c>
      <c r="K18" s="54">
        <v>500</v>
      </c>
      <c r="L18" s="17">
        <v>27</v>
      </c>
      <c r="M18" s="37">
        <v>1680</v>
      </c>
      <c r="N18" s="43">
        <v>0</v>
      </c>
      <c r="O18" s="39">
        <v>0</v>
      </c>
      <c r="P18" s="42">
        <v>24</v>
      </c>
      <c r="Q18" s="40">
        <v>1770</v>
      </c>
      <c r="R18" s="17">
        <v>13</v>
      </c>
      <c r="S18" s="17">
        <v>840</v>
      </c>
      <c r="T18" s="8">
        <f t="shared" si="3"/>
        <v>124</v>
      </c>
      <c r="U18" s="9">
        <f t="shared" si="4"/>
        <v>6780</v>
      </c>
      <c r="V18" s="16">
        <f t="shared" si="0"/>
        <v>137</v>
      </c>
      <c r="W18" s="16">
        <f t="shared" si="1"/>
        <v>7620</v>
      </c>
    </row>
    <row r="19" spans="2:23" s="4" customFormat="1" ht="15.75">
      <c r="B19" s="18" t="s">
        <v>16</v>
      </c>
      <c r="C19" s="36" t="s">
        <v>69</v>
      </c>
      <c r="D19" s="17">
        <v>17</v>
      </c>
      <c r="E19" s="6">
        <v>600</v>
      </c>
      <c r="F19" s="17">
        <v>25</v>
      </c>
      <c r="G19" s="6">
        <v>980</v>
      </c>
      <c r="H19" s="5">
        <v>18</v>
      </c>
      <c r="I19" s="6">
        <v>720</v>
      </c>
      <c r="J19" s="26">
        <v>3</v>
      </c>
      <c r="K19" s="55">
        <v>500</v>
      </c>
      <c r="L19" s="17">
        <v>27</v>
      </c>
      <c r="M19" s="37">
        <v>1680</v>
      </c>
      <c r="N19" s="43">
        <v>12</v>
      </c>
      <c r="O19" s="39">
        <v>500</v>
      </c>
      <c r="P19" s="42">
        <v>12</v>
      </c>
      <c r="Q19" s="40">
        <v>350</v>
      </c>
      <c r="R19" s="17">
        <v>13</v>
      </c>
      <c r="S19" s="17">
        <v>840</v>
      </c>
      <c r="T19" s="8">
        <f t="shared" si="3"/>
        <v>114</v>
      </c>
      <c r="U19" s="9">
        <f t="shared" si="4"/>
        <v>5330</v>
      </c>
      <c r="V19" s="16">
        <f t="shared" si="0"/>
        <v>127</v>
      </c>
      <c r="W19" s="16">
        <f t="shared" si="1"/>
        <v>6170</v>
      </c>
    </row>
    <row r="20" spans="2:23" s="4" customFormat="1" ht="15.75">
      <c r="B20" s="18" t="s">
        <v>17</v>
      </c>
      <c r="C20" s="36" t="s">
        <v>71</v>
      </c>
      <c r="D20" s="17">
        <v>17</v>
      </c>
      <c r="E20" s="10">
        <v>600</v>
      </c>
      <c r="F20" s="17">
        <v>25</v>
      </c>
      <c r="G20" s="6">
        <v>980</v>
      </c>
      <c r="H20" s="5">
        <v>18</v>
      </c>
      <c r="I20" s="6">
        <v>720</v>
      </c>
      <c r="J20" s="26">
        <v>3</v>
      </c>
      <c r="K20" s="54">
        <v>500</v>
      </c>
      <c r="L20" s="17">
        <v>27</v>
      </c>
      <c r="M20" s="37">
        <v>1680</v>
      </c>
      <c r="N20" s="43">
        <v>12</v>
      </c>
      <c r="O20" s="39">
        <v>500</v>
      </c>
      <c r="P20" s="42">
        <v>12</v>
      </c>
      <c r="Q20" s="40">
        <v>350</v>
      </c>
      <c r="R20" s="17">
        <v>13</v>
      </c>
      <c r="S20" s="17">
        <v>840</v>
      </c>
      <c r="T20" s="8">
        <f t="shared" si="3"/>
        <v>114</v>
      </c>
      <c r="U20" s="9">
        <f t="shared" si="4"/>
        <v>5330</v>
      </c>
      <c r="V20" s="16">
        <f t="shared" si="0"/>
        <v>127</v>
      </c>
      <c r="W20" s="16">
        <f t="shared" si="1"/>
        <v>6170</v>
      </c>
    </row>
    <row r="21" spans="2:23" s="4" customFormat="1" ht="15.75">
      <c r="B21" s="18" t="s">
        <v>18</v>
      </c>
      <c r="C21" s="20" t="s">
        <v>8</v>
      </c>
      <c r="D21" s="17">
        <v>17</v>
      </c>
      <c r="E21" s="6">
        <v>600</v>
      </c>
      <c r="F21" s="17">
        <v>12</v>
      </c>
      <c r="G21" s="6">
        <v>800</v>
      </c>
      <c r="H21" s="5">
        <v>28</v>
      </c>
      <c r="I21" s="6">
        <v>1250</v>
      </c>
      <c r="J21" s="26">
        <v>3</v>
      </c>
      <c r="K21" s="55">
        <v>500</v>
      </c>
      <c r="L21" s="17">
        <v>27</v>
      </c>
      <c r="M21" s="37">
        <v>1680</v>
      </c>
      <c r="N21" s="43">
        <v>12</v>
      </c>
      <c r="O21" s="39">
        <v>500</v>
      </c>
      <c r="P21" s="42">
        <v>12</v>
      </c>
      <c r="Q21" s="40">
        <v>300</v>
      </c>
      <c r="R21" s="17">
        <v>4</v>
      </c>
      <c r="S21" s="17">
        <v>300</v>
      </c>
      <c r="T21" s="8">
        <f t="shared" si="3"/>
        <v>111</v>
      </c>
      <c r="U21" s="9">
        <f t="shared" si="4"/>
        <v>5630</v>
      </c>
      <c r="V21" s="16">
        <f t="shared" si="0"/>
        <v>115</v>
      </c>
      <c r="W21" s="16">
        <f t="shared" si="1"/>
        <v>5930</v>
      </c>
    </row>
    <row r="22" spans="2:23" s="4" customFormat="1" ht="15.75">
      <c r="B22" s="18" t="s">
        <v>19</v>
      </c>
      <c r="C22" s="36" t="s">
        <v>60</v>
      </c>
      <c r="D22" s="24">
        <v>17</v>
      </c>
      <c r="E22" s="25">
        <v>600</v>
      </c>
      <c r="F22" s="7">
        <v>12</v>
      </c>
      <c r="G22" s="7">
        <v>800</v>
      </c>
      <c r="H22" s="5">
        <v>28</v>
      </c>
      <c r="I22" s="6">
        <v>1250</v>
      </c>
      <c r="J22" s="26">
        <v>3</v>
      </c>
      <c r="K22" s="53">
        <v>500</v>
      </c>
      <c r="L22" s="17">
        <v>27</v>
      </c>
      <c r="M22" s="37">
        <v>1680</v>
      </c>
      <c r="N22" s="43">
        <v>12</v>
      </c>
      <c r="O22" s="39">
        <v>500</v>
      </c>
      <c r="P22" s="42">
        <v>12</v>
      </c>
      <c r="Q22" s="40">
        <v>300</v>
      </c>
      <c r="R22" s="17">
        <v>4</v>
      </c>
      <c r="S22" s="17">
        <v>300</v>
      </c>
      <c r="T22" s="8">
        <f t="shared" si="3"/>
        <v>111</v>
      </c>
      <c r="U22" s="9">
        <f t="shared" si="4"/>
        <v>5630</v>
      </c>
      <c r="V22" s="16">
        <f t="shared" si="0"/>
        <v>115</v>
      </c>
      <c r="W22" s="16">
        <f t="shared" si="1"/>
        <v>5930</v>
      </c>
    </row>
    <row r="23" spans="2:23" s="4" customFormat="1" ht="15.75">
      <c r="B23" s="18" t="s">
        <v>20</v>
      </c>
      <c r="C23" s="36" t="s">
        <v>64</v>
      </c>
      <c r="D23" s="24">
        <v>17</v>
      </c>
      <c r="E23" s="25">
        <v>600</v>
      </c>
      <c r="F23" s="7">
        <v>12</v>
      </c>
      <c r="G23" s="7">
        <v>800</v>
      </c>
      <c r="H23" s="5">
        <v>28</v>
      </c>
      <c r="I23" s="6">
        <v>1250</v>
      </c>
      <c r="J23" s="26">
        <v>3</v>
      </c>
      <c r="K23" s="54">
        <v>500</v>
      </c>
      <c r="L23" s="17">
        <v>27</v>
      </c>
      <c r="M23" s="37">
        <v>1680</v>
      </c>
      <c r="N23" s="43">
        <v>12</v>
      </c>
      <c r="O23" s="39">
        <v>500</v>
      </c>
      <c r="P23" s="42">
        <v>0</v>
      </c>
      <c r="Q23" s="40">
        <v>0</v>
      </c>
      <c r="R23" s="17">
        <v>13</v>
      </c>
      <c r="S23" s="17">
        <v>840</v>
      </c>
      <c r="T23" s="8">
        <f t="shared" si="3"/>
        <v>99</v>
      </c>
      <c r="U23" s="9">
        <f t="shared" si="4"/>
        <v>5330</v>
      </c>
      <c r="V23" s="16">
        <f t="shared" si="0"/>
        <v>112</v>
      </c>
      <c r="W23" s="16">
        <f t="shared" si="1"/>
        <v>6170</v>
      </c>
    </row>
    <row r="24" spans="2:23" s="4" customFormat="1" ht="15.75">
      <c r="B24" s="18" t="s">
        <v>21</v>
      </c>
      <c r="C24" s="20" t="s">
        <v>59</v>
      </c>
      <c r="D24" s="24">
        <v>17</v>
      </c>
      <c r="E24" s="25">
        <v>600</v>
      </c>
      <c r="F24" s="26">
        <v>12</v>
      </c>
      <c r="G24" s="26">
        <v>800</v>
      </c>
      <c r="H24" s="5">
        <v>0</v>
      </c>
      <c r="I24" s="6">
        <v>0</v>
      </c>
      <c r="J24" s="26">
        <v>3</v>
      </c>
      <c r="K24" s="55">
        <v>500</v>
      </c>
      <c r="L24" s="17">
        <v>14</v>
      </c>
      <c r="M24" s="37">
        <v>680</v>
      </c>
      <c r="N24" s="43">
        <v>12</v>
      </c>
      <c r="O24" s="39">
        <v>500</v>
      </c>
      <c r="P24" s="42">
        <v>12</v>
      </c>
      <c r="Q24" s="62">
        <v>300</v>
      </c>
      <c r="R24" s="17">
        <v>4</v>
      </c>
      <c r="S24" s="17">
        <v>300</v>
      </c>
      <c r="T24" s="8">
        <f t="shared" si="3"/>
        <v>70</v>
      </c>
      <c r="U24" s="9">
        <f t="shared" si="4"/>
        <v>3380</v>
      </c>
      <c r="V24" s="16">
        <f t="shared" si="0"/>
        <v>74</v>
      </c>
      <c r="W24" s="16">
        <f t="shared" si="1"/>
        <v>3680</v>
      </c>
    </row>
    <row r="25" spans="2:23" s="4" customFormat="1" ht="15.75">
      <c r="B25" s="18" t="s">
        <v>22</v>
      </c>
      <c r="C25" s="36" t="s">
        <v>65</v>
      </c>
      <c r="D25" s="24">
        <v>17</v>
      </c>
      <c r="E25" s="25">
        <v>600</v>
      </c>
      <c r="F25" s="26">
        <v>12</v>
      </c>
      <c r="G25" s="26">
        <v>800</v>
      </c>
      <c r="H25" s="5">
        <v>0</v>
      </c>
      <c r="I25" s="6">
        <v>0</v>
      </c>
      <c r="J25" s="26">
        <v>3</v>
      </c>
      <c r="K25" s="53">
        <v>500</v>
      </c>
      <c r="L25" s="17">
        <v>14</v>
      </c>
      <c r="M25" s="37">
        <v>680</v>
      </c>
      <c r="N25" s="43">
        <v>12</v>
      </c>
      <c r="O25" s="39">
        <v>500</v>
      </c>
      <c r="P25" s="43">
        <v>0</v>
      </c>
      <c r="Q25" s="63">
        <v>0</v>
      </c>
      <c r="R25" s="17">
        <v>0</v>
      </c>
      <c r="S25" s="17">
        <v>0</v>
      </c>
      <c r="T25" s="8">
        <f t="shared" si="3"/>
        <v>58</v>
      </c>
      <c r="U25" s="9">
        <f t="shared" si="4"/>
        <v>3080</v>
      </c>
      <c r="V25" s="16">
        <f t="shared" si="0"/>
        <v>58</v>
      </c>
      <c r="W25" s="16">
        <f t="shared" si="1"/>
        <v>3080</v>
      </c>
    </row>
    <row r="26" spans="2:23" s="4" customFormat="1" ht="15.75">
      <c r="B26" s="18" t="s">
        <v>24</v>
      </c>
      <c r="C26" s="36" t="s">
        <v>61</v>
      </c>
      <c r="D26" s="24">
        <v>0</v>
      </c>
      <c r="E26" s="25">
        <v>0</v>
      </c>
      <c r="F26" s="26">
        <v>0</v>
      </c>
      <c r="G26" s="26">
        <v>0</v>
      </c>
      <c r="H26" s="5">
        <v>0</v>
      </c>
      <c r="I26" s="6">
        <v>0</v>
      </c>
      <c r="J26" s="26">
        <v>3</v>
      </c>
      <c r="K26" s="53">
        <v>500</v>
      </c>
      <c r="L26" s="17">
        <v>0</v>
      </c>
      <c r="M26" s="37">
        <v>0</v>
      </c>
      <c r="N26" s="42">
        <v>12</v>
      </c>
      <c r="O26" s="40">
        <v>500</v>
      </c>
      <c r="P26" s="42">
        <v>12</v>
      </c>
      <c r="Q26" s="62">
        <v>300</v>
      </c>
      <c r="R26" s="17">
        <v>0</v>
      </c>
      <c r="S26" s="17">
        <v>0</v>
      </c>
      <c r="T26" s="8">
        <f t="shared" si="3"/>
        <v>27</v>
      </c>
      <c r="U26" s="9">
        <f t="shared" si="4"/>
        <v>1300</v>
      </c>
      <c r="V26" s="16">
        <f t="shared" si="0"/>
        <v>27</v>
      </c>
      <c r="W26" s="16">
        <f t="shared" si="1"/>
        <v>1300</v>
      </c>
    </row>
    <row r="27" spans="2:23" s="4" customFormat="1" ht="15.75">
      <c r="B27" s="18" t="s">
        <v>25</v>
      </c>
      <c r="C27" s="36" t="s">
        <v>62</v>
      </c>
      <c r="D27" s="24">
        <v>0</v>
      </c>
      <c r="E27" s="25">
        <v>0</v>
      </c>
      <c r="F27" s="26">
        <v>0</v>
      </c>
      <c r="G27" s="26">
        <v>0</v>
      </c>
      <c r="H27" s="5">
        <v>0</v>
      </c>
      <c r="I27" s="6">
        <v>0</v>
      </c>
      <c r="J27" s="26">
        <v>3</v>
      </c>
      <c r="K27" s="53">
        <v>500</v>
      </c>
      <c r="L27" s="17">
        <v>0</v>
      </c>
      <c r="M27" s="37">
        <v>0</v>
      </c>
      <c r="N27" s="43">
        <v>12</v>
      </c>
      <c r="O27" s="39">
        <v>500</v>
      </c>
      <c r="P27" s="43">
        <v>12</v>
      </c>
      <c r="Q27" s="63">
        <v>300</v>
      </c>
      <c r="R27" s="17">
        <v>0</v>
      </c>
      <c r="S27" s="17">
        <v>0</v>
      </c>
      <c r="T27" s="8">
        <f t="shared" si="3"/>
        <v>27</v>
      </c>
      <c r="U27" s="9">
        <f t="shared" si="4"/>
        <v>1300</v>
      </c>
      <c r="V27" s="16">
        <f t="shared" si="0"/>
        <v>27</v>
      </c>
      <c r="W27" s="16">
        <f t="shared" si="1"/>
        <v>1300</v>
      </c>
    </row>
    <row r="28" spans="2:23" s="4" customFormat="1" ht="15.75">
      <c r="B28" s="18" t="s">
        <v>26</v>
      </c>
      <c r="C28" s="36" t="s">
        <v>63</v>
      </c>
      <c r="D28" s="24">
        <v>0</v>
      </c>
      <c r="E28" s="25">
        <v>0</v>
      </c>
      <c r="F28" s="26">
        <v>0</v>
      </c>
      <c r="G28" s="26">
        <v>0</v>
      </c>
      <c r="H28" s="5">
        <v>0</v>
      </c>
      <c r="I28" s="6">
        <v>0</v>
      </c>
      <c r="J28" s="26">
        <v>3</v>
      </c>
      <c r="K28" s="53">
        <v>500</v>
      </c>
      <c r="L28" s="17">
        <v>0</v>
      </c>
      <c r="M28" s="37">
        <v>0</v>
      </c>
      <c r="N28" s="43">
        <v>12</v>
      </c>
      <c r="O28" s="39">
        <v>500</v>
      </c>
      <c r="P28" s="42">
        <v>12</v>
      </c>
      <c r="Q28" s="62">
        <v>300</v>
      </c>
      <c r="R28" s="17">
        <v>0</v>
      </c>
      <c r="S28" s="17">
        <v>0</v>
      </c>
      <c r="T28" s="8">
        <f t="shared" si="3"/>
        <v>27</v>
      </c>
      <c r="U28" s="9">
        <f t="shared" si="4"/>
        <v>1300</v>
      </c>
      <c r="V28" s="16">
        <f t="shared" si="0"/>
        <v>27</v>
      </c>
      <c r="W28" s="16">
        <f t="shared" si="1"/>
        <v>1300</v>
      </c>
    </row>
    <row r="29" spans="2:23" s="4" customFormat="1" ht="15.75">
      <c r="B29" s="18" t="s">
        <v>27</v>
      </c>
      <c r="C29" s="20" t="s">
        <v>6</v>
      </c>
      <c r="D29" s="24">
        <v>17</v>
      </c>
      <c r="E29" s="25">
        <v>600</v>
      </c>
      <c r="F29" s="26">
        <v>12</v>
      </c>
      <c r="G29" s="26">
        <v>800</v>
      </c>
      <c r="H29" s="5">
        <v>18</v>
      </c>
      <c r="I29" s="6">
        <v>720</v>
      </c>
      <c r="J29" s="26">
        <v>3</v>
      </c>
      <c r="K29" s="53">
        <v>500</v>
      </c>
      <c r="L29" s="17">
        <v>14</v>
      </c>
      <c r="M29" s="37">
        <v>680</v>
      </c>
      <c r="N29" s="43">
        <v>12</v>
      </c>
      <c r="O29" s="39">
        <v>500</v>
      </c>
      <c r="P29" s="43">
        <v>12</v>
      </c>
      <c r="Q29" s="63">
        <v>300</v>
      </c>
      <c r="R29" s="17">
        <v>4</v>
      </c>
      <c r="S29" s="17">
        <v>300</v>
      </c>
      <c r="T29" s="8">
        <f aca="true" t="shared" si="5" ref="T29:T48">SUM(D29,F29,H29,J29,L29,N29,P29,R29)</f>
        <v>92</v>
      </c>
      <c r="U29" s="9">
        <f aca="true" t="shared" si="6" ref="U29:U48">SUM(E29,G29,I29,K29,M29,O29,Q29,S29)</f>
        <v>4400</v>
      </c>
      <c r="V29" s="16">
        <f t="shared" si="0"/>
        <v>92</v>
      </c>
      <c r="W29" s="16">
        <f t="shared" si="1"/>
        <v>4400</v>
      </c>
    </row>
    <row r="30" spans="2:23" s="4" customFormat="1" ht="15.75">
      <c r="B30" s="18" t="s">
        <v>28</v>
      </c>
      <c r="C30" s="36" t="s">
        <v>72</v>
      </c>
      <c r="D30" s="24">
        <v>17</v>
      </c>
      <c r="E30" s="25">
        <v>600</v>
      </c>
      <c r="F30" s="26">
        <v>25</v>
      </c>
      <c r="G30" s="26">
        <v>980</v>
      </c>
      <c r="H30" s="5">
        <v>18</v>
      </c>
      <c r="I30" s="6">
        <v>720</v>
      </c>
      <c r="J30" s="26">
        <v>3</v>
      </c>
      <c r="K30" s="53">
        <v>500</v>
      </c>
      <c r="L30" s="17">
        <v>27</v>
      </c>
      <c r="M30" s="37">
        <v>1680</v>
      </c>
      <c r="N30" s="43">
        <v>12</v>
      </c>
      <c r="O30" s="39">
        <v>500</v>
      </c>
      <c r="P30" s="42">
        <v>24</v>
      </c>
      <c r="Q30" s="62">
        <v>1770</v>
      </c>
      <c r="R30" s="17">
        <v>4</v>
      </c>
      <c r="S30" s="17">
        <v>300</v>
      </c>
      <c r="T30" s="8">
        <f t="shared" si="5"/>
        <v>130</v>
      </c>
      <c r="U30" s="9">
        <f t="shared" si="6"/>
        <v>7050</v>
      </c>
      <c r="V30" s="16">
        <f t="shared" si="0"/>
        <v>130</v>
      </c>
      <c r="W30" s="16">
        <f t="shared" si="1"/>
        <v>7050</v>
      </c>
    </row>
    <row r="31" spans="2:23" s="4" customFormat="1" ht="15.75">
      <c r="B31" s="18" t="s">
        <v>30</v>
      </c>
      <c r="C31" s="36" t="s">
        <v>73</v>
      </c>
      <c r="D31" s="24">
        <v>17</v>
      </c>
      <c r="E31" s="25">
        <v>600</v>
      </c>
      <c r="F31" s="26">
        <v>25</v>
      </c>
      <c r="G31" s="26">
        <v>980</v>
      </c>
      <c r="H31" s="5">
        <v>18</v>
      </c>
      <c r="I31" s="6">
        <v>720</v>
      </c>
      <c r="J31" s="26">
        <v>3</v>
      </c>
      <c r="K31" s="54">
        <v>500</v>
      </c>
      <c r="L31" s="17">
        <v>27</v>
      </c>
      <c r="M31" s="37">
        <v>1680</v>
      </c>
      <c r="N31" s="43">
        <v>12</v>
      </c>
      <c r="O31" s="39">
        <v>500</v>
      </c>
      <c r="P31" s="43">
        <v>12</v>
      </c>
      <c r="Q31" s="63">
        <v>350</v>
      </c>
      <c r="R31" s="17">
        <v>13</v>
      </c>
      <c r="S31" s="17">
        <v>840</v>
      </c>
      <c r="T31" s="8">
        <f t="shared" si="5"/>
        <v>127</v>
      </c>
      <c r="U31" s="9">
        <f t="shared" si="6"/>
        <v>6170</v>
      </c>
      <c r="V31" s="16">
        <f t="shared" si="0"/>
        <v>127</v>
      </c>
      <c r="W31" s="16">
        <f t="shared" si="1"/>
        <v>6170</v>
      </c>
    </row>
    <row r="32" spans="2:23" s="4" customFormat="1" ht="15.75">
      <c r="B32" s="18" t="s">
        <v>31</v>
      </c>
      <c r="C32" s="36" t="s">
        <v>74</v>
      </c>
      <c r="D32" s="24">
        <v>17</v>
      </c>
      <c r="E32" s="25">
        <v>600</v>
      </c>
      <c r="F32" s="26">
        <v>25</v>
      </c>
      <c r="G32" s="26">
        <v>980</v>
      </c>
      <c r="H32" s="5">
        <v>0</v>
      </c>
      <c r="I32" s="6">
        <v>0</v>
      </c>
      <c r="J32" s="26">
        <v>3</v>
      </c>
      <c r="K32" s="54">
        <v>500</v>
      </c>
      <c r="L32" s="17">
        <v>14</v>
      </c>
      <c r="M32" s="37">
        <v>680</v>
      </c>
      <c r="N32" s="43">
        <v>12</v>
      </c>
      <c r="O32" s="39">
        <v>500</v>
      </c>
      <c r="P32" s="42">
        <v>0</v>
      </c>
      <c r="Q32" s="62">
        <v>0</v>
      </c>
      <c r="R32" s="17">
        <v>0</v>
      </c>
      <c r="S32" s="17">
        <v>0</v>
      </c>
      <c r="T32" s="8">
        <f t="shared" si="5"/>
        <v>71</v>
      </c>
      <c r="U32" s="9">
        <f t="shared" si="6"/>
        <v>3260</v>
      </c>
      <c r="V32" s="16">
        <f t="shared" si="0"/>
        <v>71</v>
      </c>
      <c r="W32" s="16">
        <f t="shared" si="1"/>
        <v>3260</v>
      </c>
    </row>
    <row r="33" spans="2:23" s="4" customFormat="1" ht="15.75">
      <c r="B33" s="18" t="s">
        <v>32</v>
      </c>
      <c r="C33" s="36" t="s">
        <v>75</v>
      </c>
      <c r="D33" s="24">
        <v>17</v>
      </c>
      <c r="E33" s="25">
        <v>600</v>
      </c>
      <c r="F33" s="26">
        <v>25</v>
      </c>
      <c r="G33" s="26">
        <v>980</v>
      </c>
      <c r="H33" s="5">
        <v>28</v>
      </c>
      <c r="I33" s="6">
        <v>1250</v>
      </c>
      <c r="J33" s="26">
        <v>3</v>
      </c>
      <c r="K33" s="54">
        <v>500</v>
      </c>
      <c r="L33" s="17">
        <v>27</v>
      </c>
      <c r="M33" s="37">
        <v>1270</v>
      </c>
      <c r="N33" s="43">
        <v>12</v>
      </c>
      <c r="O33" s="39">
        <v>500</v>
      </c>
      <c r="P33" s="43">
        <v>12</v>
      </c>
      <c r="Q33" s="63">
        <v>350</v>
      </c>
      <c r="R33" s="17">
        <v>8</v>
      </c>
      <c r="S33" s="17">
        <v>1100</v>
      </c>
      <c r="T33" s="8">
        <f t="shared" si="5"/>
        <v>132</v>
      </c>
      <c r="U33" s="9">
        <f t="shared" si="6"/>
        <v>6550</v>
      </c>
      <c r="V33" s="16">
        <f t="shared" si="0"/>
        <v>132</v>
      </c>
      <c r="W33" s="16">
        <f t="shared" si="1"/>
        <v>6550</v>
      </c>
    </row>
    <row r="34" spans="2:23" s="4" customFormat="1" ht="15.75">
      <c r="B34" s="18" t="s">
        <v>33</v>
      </c>
      <c r="C34" s="36" t="s">
        <v>76</v>
      </c>
      <c r="D34" s="24">
        <v>17</v>
      </c>
      <c r="E34" s="25">
        <v>600</v>
      </c>
      <c r="F34" s="26">
        <v>25</v>
      </c>
      <c r="G34" s="26">
        <v>980</v>
      </c>
      <c r="H34" s="5">
        <v>0</v>
      </c>
      <c r="I34" s="6">
        <v>0</v>
      </c>
      <c r="J34" s="26">
        <v>3</v>
      </c>
      <c r="K34" s="55">
        <v>500</v>
      </c>
      <c r="L34" s="17">
        <v>27</v>
      </c>
      <c r="M34" s="37">
        <v>1680</v>
      </c>
      <c r="N34" s="42">
        <v>0</v>
      </c>
      <c r="O34" s="40">
        <v>0</v>
      </c>
      <c r="P34" s="42">
        <v>0</v>
      </c>
      <c r="Q34" s="40">
        <v>0</v>
      </c>
      <c r="R34" s="17">
        <v>0</v>
      </c>
      <c r="S34" s="17">
        <v>0</v>
      </c>
      <c r="T34" s="8">
        <f t="shared" si="5"/>
        <v>72</v>
      </c>
      <c r="U34" s="9">
        <f t="shared" si="6"/>
        <v>3760</v>
      </c>
      <c r="V34" s="16">
        <f t="shared" si="0"/>
        <v>72</v>
      </c>
      <c r="W34" s="16">
        <f t="shared" si="1"/>
        <v>3760</v>
      </c>
    </row>
    <row r="35" spans="2:23" s="4" customFormat="1" ht="15.75">
      <c r="B35" s="18" t="s">
        <v>34</v>
      </c>
      <c r="C35" s="36" t="s">
        <v>77</v>
      </c>
      <c r="D35" s="24">
        <v>17</v>
      </c>
      <c r="E35" s="25">
        <v>600</v>
      </c>
      <c r="F35" s="26">
        <v>25</v>
      </c>
      <c r="G35" s="26">
        <v>980</v>
      </c>
      <c r="H35" s="5">
        <v>28</v>
      </c>
      <c r="I35" s="6">
        <v>1250</v>
      </c>
      <c r="J35" s="26">
        <v>3</v>
      </c>
      <c r="K35" s="53">
        <v>500</v>
      </c>
      <c r="L35" s="17">
        <v>27</v>
      </c>
      <c r="M35" s="37">
        <v>1680</v>
      </c>
      <c r="N35" s="43">
        <v>12</v>
      </c>
      <c r="O35" s="39">
        <v>500</v>
      </c>
      <c r="P35" s="42">
        <v>12</v>
      </c>
      <c r="Q35" s="40">
        <v>300</v>
      </c>
      <c r="R35" s="17">
        <v>4</v>
      </c>
      <c r="S35" s="17">
        <v>300</v>
      </c>
      <c r="T35" s="8">
        <f t="shared" si="5"/>
        <v>128</v>
      </c>
      <c r="U35" s="9">
        <f t="shared" si="6"/>
        <v>6110</v>
      </c>
      <c r="V35" s="16">
        <f t="shared" si="0"/>
        <v>128</v>
      </c>
      <c r="W35" s="16">
        <f t="shared" si="1"/>
        <v>6110</v>
      </c>
    </row>
    <row r="36" spans="2:23" s="4" customFormat="1" ht="15.75">
      <c r="B36" s="18" t="s">
        <v>35</v>
      </c>
      <c r="C36" s="36" t="s">
        <v>78</v>
      </c>
      <c r="D36" s="24">
        <v>17</v>
      </c>
      <c r="E36" s="25">
        <v>600</v>
      </c>
      <c r="F36" s="26">
        <v>25</v>
      </c>
      <c r="G36" s="26">
        <v>980</v>
      </c>
      <c r="H36" s="5">
        <v>0</v>
      </c>
      <c r="I36" s="6">
        <v>0</v>
      </c>
      <c r="J36" s="26">
        <v>3</v>
      </c>
      <c r="K36" s="53">
        <v>500</v>
      </c>
      <c r="L36" s="17">
        <v>14</v>
      </c>
      <c r="M36" s="37">
        <v>680</v>
      </c>
      <c r="N36" s="43">
        <v>12</v>
      </c>
      <c r="O36" s="39">
        <v>500</v>
      </c>
      <c r="P36" s="42">
        <v>12</v>
      </c>
      <c r="Q36" s="40">
        <v>300</v>
      </c>
      <c r="R36" s="17">
        <v>0</v>
      </c>
      <c r="S36" s="17">
        <v>0</v>
      </c>
      <c r="T36" s="8">
        <f t="shared" si="5"/>
        <v>83</v>
      </c>
      <c r="U36" s="9">
        <f t="shared" si="6"/>
        <v>3560</v>
      </c>
      <c r="V36" s="16">
        <f t="shared" si="0"/>
        <v>83</v>
      </c>
      <c r="W36" s="16">
        <f t="shared" si="1"/>
        <v>3560</v>
      </c>
    </row>
    <row r="37" spans="2:23" s="4" customFormat="1" ht="15.75">
      <c r="B37" s="18" t="s">
        <v>36</v>
      </c>
      <c r="C37" s="36" t="s">
        <v>23</v>
      </c>
      <c r="D37" s="24">
        <v>17</v>
      </c>
      <c r="E37" s="25">
        <v>600</v>
      </c>
      <c r="F37" s="7">
        <v>12</v>
      </c>
      <c r="G37" s="7">
        <v>800</v>
      </c>
      <c r="H37" s="5">
        <v>18</v>
      </c>
      <c r="I37" s="6">
        <v>720</v>
      </c>
      <c r="J37" s="26">
        <v>3</v>
      </c>
      <c r="K37" s="53">
        <v>500</v>
      </c>
      <c r="L37" s="17">
        <v>27</v>
      </c>
      <c r="M37" s="37">
        <v>1270</v>
      </c>
      <c r="N37" s="43">
        <v>12</v>
      </c>
      <c r="O37" s="39">
        <v>500</v>
      </c>
      <c r="P37" s="42">
        <v>12</v>
      </c>
      <c r="Q37" s="40">
        <v>300</v>
      </c>
      <c r="R37" s="17">
        <v>4</v>
      </c>
      <c r="S37" s="17">
        <v>300</v>
      </c>
      <c r="T37" s="8">
        <f t="shared" si="5"/>
        <v>105</v>
      </c>
      <c r="U37" s="9">
        <f t="shared" si="6"/>
        <v>4990</v>
      </c>
      <c r="V37" s="16">
        <f t="shared" si="0"/>
        <v>105</v>
      </c>
      <c r="W37" s="16">
        <f t="shared" si="1"/>
        <v>4990</v>
      </c>
    </row>
    <row r="38" spans="2:23" s="4" customFormat="1" ht="15.75">
      <c r="B38" s="18" t="s">
        <v>37</v>
      </c>
      <c r="C38" s="36" t="s">
        <v>29</v>
      </c>
      <c r="D38" s="24">
        <v>17</v>
      </c>
      <c r="E38" s="25">
        <v>600</v>
      </c>
      <c r="F38" s="7">
        <v>12</v>
      </c>
      <c r="G38" s="7">
        <v>800</v>
      </c>
      <c r="H38" s="5">
        <v>18</v>
      </c>
      <c r="I38" s="6">
        <v>720</v>
      </c>
      <c r="J38" s="26">
        <v>3</v>
      </c>
      <c r="K38" s="54">
        <v>500</v>
      </c>
      <c r="L38" s="17">
        <v>27</v>
      </c>
      <c r="M38" s="37">
        <v>1270</v>
      </c>
      <c r="N38" s="43">
        <v>12</v>
      </c>
      <c r="O38" s="39">
        <v>500</v>
      </c>
      <c r="P38" s="42">
        <v>12</v>
      </c>
      <c r="Q38" s="40">
        <v>300</v>
      </c>
      <c r="R38" s="17">
        <v>4</v>
      </c>
      <c r="S38" s="17">
        <v>300</v>
      </c>
      <c r="T38" s="8">
        <f t="shared" si="5"/>
        <v>105</v>
      </c>
      <c r="U38" s="9">
        <f t="shared" si="6"/>
        <v>4990</v>
      </c>
      <c r="V38" s="16">
        <f t="shared" si="0"/>
        <v>105</v>
      </c>
      <c r="W38" s="16">
        <f t="shared" si="1"/>
        <v>4990</v>
      </c>
    </row>
    <row r="39" spans="2:23" s="4" customFormat="1" ht="15.75">
      <c r="B39" s="18" t="s">
        <v>38</v>
      </c>
      <c r="C39" s="36" t="s">
        <v>79</v>
      </c>
      <c r="D39" s="24">
        <v>17</v>
      </c>
      <c r="E39" s="25">
        <v>600</v>
      </c>
      <c r="F39" s="7">
        <v>12</v>
      </c>
      <c r="G39" s="7">
        <v>800</v>
      </c>
      <c r="H39" s="5">
        <v>0</v>
      </c>
      <c r="I39" s="6">
        <v>0</v>
      </c>
      <c r="J39" s="26">
        <v>3</v>
      </c>
      <c r="K39" s="55">
        <v>500</v>
      </c>
      <c r="L39" s="17">
        <v>14</v>
      </c>
      <c r="M39" s="37">
        <v>680</v>
      </c>
      <c r="N39" s="43">
        <v>12</v>
      </c>
      <c r="O39" s="39">
        <v>500</v>
      </c>
      <c r="P39" s="42">
        <v>12</v>
      </c>
      <c r="Q39" s="40">
        <v>300</v>
      </c>
      <c r="R39" s="17">
        <v>8</v>
      </c>
      <c r="S39" s="17">
        <v>1100</v>
      </c>
      <c r="T39" s="8">
        <f t="shared" si="5"/>
        <v>78</v>
      </c>
      <c r="U39" s="9">
        <f t="shared" si="6"/>
        <v>4480</v>
      </c>
      <c r="V39" s="16">
        <f t="shared" si="0"/>
        <v>78</v>
      </c>
      <c r="W39" s="16">
        <f t="shared" si="1"/>
        <v>4480</v>
      </c>
    </row>
    <row r="40" spans="2:23" s="4" customFormat="1" ht="15.75">
      <c r="B40" s="18" t="s">
        <v>39</v>
      </c>
      <c r="C40" s="36" t="s">
        <v>80</v>
      </c>
      <c r="D40" s="24">
        <v>17</v>
      </c>
      <c r="E40" s="25">
        <v>600</v>
      </c>
      <c r="F40" s="7">
        <v>12</v>
      </c>
      <c r="G40" s="7">
        <v>800</v>
      </c>
      <c r="H40" s="5">
        <v>0</v>
      </c>
      <c r="I40" s="6">
        <v>0</v>
      </c>
      <c r="J40" s="26">
        <v>3</v>
      </c>
      <c r="K40" s="54">
        <v>500</v>
      </c>
      <c r="L40" s="17">
        <v>0</v>
      </c>
      <c r="M40" s="37">
        <v>0</v>
      </c>
      <c r="N40" s="43">
        <v>12</v>
      </c>
      <c r="O40" s="39">
        <v>500</v>
      </c>
      <c r="P40" s="42">
        <v>12</v>
      </c>
      <c r="Q40" s="40">
        <v>300</v>
      </c>
      <c r="R40" s="17">
        <v>4</v>
      </c>
      <c r="S40" s="17">
        <v>300</v>
      </c>
      <c r="T40" s="8">
        <f t="shared" si="5"/>
        <v>60</v>
      </c>
      <c r="U40" s="9">
        <f t="shared" si="6"/>
        <v>3000</v>
      </c>
      <c r="V40" s="16">
        <f t="shared" si="0"/>
        <v>60</v>
      </c>
      <c r="W40" s="16">
        <f t="shared" si="1"/>
        <v>3000</v>
      </c>
    </row>
    <row r="41" spans="2:23" s="4" customFormat="1" ht="15.75">
      <c r="B41" s="18" t="s">
        <v>40</v>
      </c>
      <c r="C41" s="36" t="s">
        <v>81</v>
      </c>
      <c r="D41" s="24">
        <v>17</v>
      </c>
      <c r="E41" s="25">
        <v>600</v>
      </c>
      <c r="F41" s="7">
        <v>12</v>
      </c>
      <c r="G41" s="7">
        <v>800</v>
      </c>
      <c r="H41" s="5">
        <v>18</v>
      </c>
      <c r="I41" s="6">
        <v>720</v>
      </c>
      <c r="J41" s="26">
        <v>3</v>
      </c>
      <c r="K41" s="55">
        <v>500</v>
      </c>
      <c r="L41" s="17">
        <v>0</v>
      </c>
      <c r="M41" s="37">
        <v>0</v>
      </c>
      <c r="N41" s="43">
        <v>12</v>
      </c>
      <c r="O41" s="39">
        <v>500</v>
      </c>
      <c r="P41" s="42">
        <v>12</v>
      </c>
      <c r="Q41" s="40">
        <v>300</v>
      </c>
      <c r="R41" s="17">
        <v>4</v>
      </c>
      <c r="S41" s="17">
        <v>300</v>
      </c>
      <c r="T41" s="8">
        <f t="shared" si="5"/>
        <v>78</v>
      </c>
      <c r="U41" s="9">
        <f t="shared" si="6"/>
        <v>3720</v>
      </c>
      <c r="V41" s="16">
        <f t="shared" si="0"/>
        <v>78</v>
      </c>
      <c r="W41" s="16">
        <f t="shared" si="1"/>
        <v>3720</v>
      </c>
    </row>
    <row r="42" spans="2:23" s="4" customFormat="1" ht="15.75">
      <c r="B42" s="18" t="s">
        <v>41</v>
      </c>
      <c r="C42" s="36" t="s">
        <v>82</v>
      </c>
      <c r="D42" s="24">
        <v>17</v>
      </c>
      <c r="E42" s="25">
        <v>600</v>
      </c>
      <c r="F42" s="7">
        <v>16</v>
      </c>
      <c r="G42" s="7">
        <v>900</v>
      </c>
      <c r="H42" s="5">
        <v>0</v>
      </c>
      <c r="I42" s="6">
        <v>0</v>
      </c>
      <c r="J42" s="26">
        <v>3</v>
      </c>
      <c r="K42" s="54">
        <v>500</v>
      </c>
      <c r="L42" s="17">
        <v>27</v>
      </c>
      <c r="M42" s="37">
        <v>1270</v>
      </c>
      <c r="N42" s="43">
        <v>12</v>
      </c>
      <c r="O42" s="39">
        <v>500</v>
      </c>
      <c r="P42" s="42">
        <v>0</v>
      </c>
      <c r="Q42" s="40">
        <v>0</v>
      </c>
      <c r="R42" s="17">
        <v>0</v>
      </c>
      <c r="S42" s="17">
        <v>0</v>
      </c>
      <c r="T42" s="8">
        <f t="shared" si="5"/>
        <v>75</v>
      </c>
      <c r="U42" s="9">
        <f t="shared" si="6"/>
        <v>3770</v>
      </c>
      <c r="V42" s="16">
        <f t="shared" si="0"/>
        <v>75</v>
      </c>
      <c r="W42" s="16">
        <f t="shared" si="1"/>
        <v>3770</v>
      </c>
    </row>
    <row r="43" spans="2:23" s="4" customFormat="1" ht="15.75">
      <c r="B43" s="18" t="s">
        <v>42</v>
      </c>
      <c r="C43" s="36" t="s">
        <v>83</v>
      </c>
      <c r="D43" s="24">
        <v>17</v>
      </c>
      <c r="E43" s="25">
        <v>600</v>
      </c>
      <c r="F43" s="7">
        <v>16</v>
      </c>
      <c r="G43" s="7">
        <v>900</v>
      </c>
      <c r="H43" s="5">
        <v>0</v>
      </c>
      <c r="I43" s="6">
        <v>0</v>
      </c>
      <c r="J43" s="26">
        <v>3</v>
      </c>
      <c r="K43" s="55">
        <v>500</v>
      </c>
      <c r="L43" s="17">
        <v>0</v>
      </c>
      <c r="M43" s="37">
        <v>0</v>
      </c>
      <c r="N43" s="43">
        <v>12</v>
      </c>
      <c r="O43" s="39">
        <v>500</v>
      </c>
      <c r="P43" s="42">
        <v>0</v>
      </c>
      <c r="Q43" s="40">
        <v>0</v>
      </c>
      <c r="R43" s="17">
        <v>0</v>
      </c>
      <c r="S43" s="17">
        <v>0</v>
      </c>
      <c r="T43" s="8">
        <f t="shared" si="5"/>
        <v>48</v>
      </c>
      <c r="U43" s="9">
        <f t="shared" si="6"/>
        <v>2500</v>
      </c>
      <c r="V43" s="16">
        <f t="shared" si="0"/>
        <v>48</v>
      </c>
      <c r="W43" s="16">
        <f t="shared" si="1"/>
        <v>2500</v>
      </c>
    </row>
    <row r="44" spans="2:23" s="4" customFormat="1" ht="15.75">
      <c r="B44" s="18" t="s">
        <v>43</v>
      </c>
      <c r="C44" s="36" t="s">
        <v>84</v>
      </c>
      <c r="D44" s="24">
        <v>17</v>
      </c>
      <c r="E44" s="25">
        <v>600</v>
      </c>
      <c r="F44" s="26">
        <v>25</v>
      </c>
      <c r="G44" s="26">
        <v>980</v>
      </c>
      <c r="H44" s="5">
        <v>0</v>
      </c>
      <c r="I44" s="6">
        <v>0</v>
      </c>
      <c r="J44" s="26">
        <v>3</v>
      </c>
      <c r="K44" s="53">
        <v>500</v>
      </c>
      <c r="L44" s="17">
        <v>27</v>
      </c>
      <c r="M44" s="37">
        <v>1680</v>
      </c>
      <c r="N44" s="43">
        <v>12</v>
      </c>
      <c r="O44" s="39">
        <v>500</v>
      </c>
      <c r="P44" s="42">
        <v>0</v>
      </c>
      <c r="Q44" s="40">
        <v>0</v>
      </c>
      <c r="R44" s="17">
        <v>0</v>
      </c>
      <c r="S44" s="17">
        <v>0</v>
      </c>
      <c r="T44" s="8">
        <f t="shared" si="5"/>
        <v>84</v>
      </c>
      <c r="U44" s="9">
        <f t="shared" si="6"/>
        <v>4260</v>
      </c>
      <c r="V44" s="16">
        <f t="shared" si="0"/>
        <v>84</v>
      </c>
      <c r="W44" s="16">
        <f t="shared" si="1"/>
        <v>4260</v>
      </c>
    </row>
    <row r="45" spans="2:23" s="4" customFormat="1" ht="15.75">
      <c r="B45" s="18" t="s">
        <v>44</v>
      </c>
      <c r="C45" s="36" t="s">
        <v>85</v>
      </c>
      <c r="D45" s="24">
        <v>17</v>
      </c>
      <c r="E45" s="25">
        <v>600</v>
      </c>
      <c r="F45" s="26">
        <v>25</v>
      </c>
      <c r="G45" s="26">
        <v>980</v>
      </c>
      <c r="H45" s="5">
        <v>0</v>
      </c>
      <c r="I45" s="6">
        <v>0</v>
      </c>
      <c r="J45" s="26">
        <v>3</v>
      </c>
      <c r="K45" s="54">
        <v>500</v>
      </c>
      <c r="L45" s="17">
        <v>27</v>
      </c>
      <c r="M45" s="37">
        <v>1680</v>
      </c>
      <c r="N45" s="43">
        <v>12</v>
      </c>
      <c r="O45" s="39">
        <v>500</v>
      </c>
      <c r="P45" s="42">
        <v>0</v>
      </c>
      <c r="Q45" s="40">
        <v>0</v>
      </c>
      <c r="R45" s="17">
        <v>0</v>
      </c>
      <c r="S45" s="17">
        <v>0</v>
      </c>
      <c r="T45" s="8">
        <f t="shared" si="5"/>
        <v>84</v>
      </c>
      <c r="U45" s="9">
        <f t="shared" si="6"/>
        <v>4260</v>
      </c>
      <c r="V45" s="16">
        <f t="shared" si="0"/>
        <v>84</v>
      </c>
      <c r="W45" s="16">
        <f t="shared" si="1"/>
        <v>4260</v>
      </c>
    </row>
    <row r="46" spans="2:23" s="4" customFormat="1" ht="15.75">
      <c r="B46" s="18" t="s">
        <v>45</v>
      </c>
      <c r="C46" s="36" t="s">
        <v>86</v>
      </c>
      <c r="D46" s="17">
        <v>0</v>
      </c>
      <c r="E46" s="10">
        <v>0</v>
      </c>
      <c r="F46" s="17">
        <v>0</v>
      </c>
      <c r="G46" s="6">
        <v>0</v>
      </c>
      <c r="H46" s="5">
        <v>0</v>
      </c>
      <c r="I46" s="6">
        <v>0</v>
      </c>
      <c r="J46" s="26">
        <v>3</v>
      </c>
      <c r="K46" s="55">
        <v>500</v>
      </c>
      <c r="L46" s="17">
        <v>0</v>
      </c>
      <c r="M46" s="37">
        <v>0</v>
      </c>
      <c r="N46" s="42">
        <v>0</v>
      </c>
      <c r="O46" s="40">
        <v>0</v>
      </c>
      <c r="P46" s="42">
        <v>12</v>
      </c>
      <c r="Q46" s="40">
        <v>300</v>
      </c>
      <c r="R46" s="17">
        <v>0</v>
      </c>
      <c r="S46" s="17">
        <v>0</v>
      </c>
      <c r="T46" s="8">
        <f t="shared" si="5"/>
        <v>15</v>
      </c>
      <c r="U46" s="9">
        <f t="shared" si="6"/>
        <v>800</v>
      </c>
      <c r="V46" s="16">
        <f t="shared" si="0"/>
        <v>15</v>
      </c>
      <c r="W46" s="16">
        <f t="shared" si="1"/>
        <v>800</v>
      </c>
    </row>
    <row r="47" spans="2:23" s="4" customFormat="1" ht="15.75">
      <c r="B47" s="18" t="s">
        <v>46</v>
      </c>
      <c r="C47" s="36" t="s">
        <v>87</v>
      </c>
      <c r="D47" s="17">
        <v>0</v>
      </c>
      <c r="E47" s="10">
        <v>0</v>
      </c>
      <c r="F47" s="17">
        <v>0</v>
      </c>
      <c r="G47" s="6">
        <v>0</v>
      </c>
      <c r="H47" s="5">
        <v>0</v>
      </c>
      <c r="I47" s="6">
        <v>0</v>
      </c>
      <c r="J47" s="26">
        <v>3</v>
      </c>
      <c r="K47" s="53">
        <v>500</v>
      </c>
      <c r="L47" s="17">
        <v>0</v>
      </c>
      <c r="M47" s="37">
        <v>0</v>
      </c>
      <c r="N47" s="42">
        <v>0</v>
      </c>
      <c r="O47" s="40">
        <v>0</v>
      </c>
      <c r="P47" s="42">
        <v>12</v>
      </c>
      <c r="Q47" s="40">
        <v>300</v>
      </c>
      <c r="R47" s="17">
        <v>0</v>
      </c>
      <c r="S47" s="17">
        <v>0</v>
      </c>
      <c r="T47" s="8">
        <f t="shared" si="5"/>
        <v>15</v>
      </c>
      <c r="U47" s="9">
        <f t="shared" si="6"/>
        <v>800</v>
      </c>
      <c r="V47" s="16">
        <f t="shared" si="0"/>
        <v>15</v>
      </c>
      <c r="W47" s="16">
        <f t="shared" si="1"/>
        <v>800</v>
      </c>
    </row>
    <row r="48" spans="2:23" ht="16.5" thickBot="1">
      <c r="B48" s="19" t="s">
        <v>47</v>
      </c>
      <c r="C48" s="21" t="s">
        <v>88</v>
      </c>
      <c r="D48" s="44">
        <v>0</v>
      </c>
      <c r="E48" s="45">
        <v>0</v>
      </c>
      <c r="F48" s="56">
        <v>0</v>
      </c>
      <c r="G48" s="58">
        <v>0</v>
      </c>
      <c r="H48" s="46">
        <v>0</v>
      </c>
      <c r="I48" s="47">
        <v>0</v>
      </c>
      <c r="J48" s="60">
        <v>3</v>
      </c>
      <c r="K48" s="52">
        <v>500</v>
      </c>
      <c r="L48" s="44">
        <v>0</v>
      </c>
      <c r="M48" s="48">
        <v>0</v>
      </c>
      <c r="N48" s="49">
        <v>0</v>
      </c>
      <c r="O48" s="50">
        <v>0</v>
      </c>
      <c r="P48" s="64">
        <v>12</v>
      </c>
      <c r="Q48" s="62">
        <v>300</v>
      </c>
      <c r="R48" s="44">
        <v>0</v>
      </c>
      <c r="S48" s="45">
        <v>0</v>
      </c>
      <c r="T48" s="8">
        <f t="shared" si="5"/>
        <v>15</v>
      </c>
      <c r="U48" s="9">
        <f t="shared" si="6"/>
        <v>800</v>
      </c>
      <c r="V48" s="2">
        <f t="shared" si="0"/>
        <v>15</v>
      </c>
      <c r="W48" s="2">
        <f t="shared" si="1"/>
        <v>800</v>
      </c>
    </row>
    <row r="49" spans="2:21" ht="16.5" customHeight="1">
      <c r="B49" s="3"/>
      <c r="C49" s="4"/>
      <c r="D49" s="12"/>
      <c r="E49" s="12"/>
      <c r="F49" s="57"/>
      <c r="G49" s="59"/>
      <c r="H49" s="13"/>
      <c r="I49" s="4"/>
      <c r="J49" s="61"/>
      <c r="K49" s="4"/>
      <c r="L49" s="4"/>
      <c r="M49" s="4"/>
      <c r="N49" s="4"/>
      <c r="O49" s="4"/>
      <c r="P49" s="65"/>
      <c r="Q49" s="65"/>
      <c r="R49" s="4"/>
      <c r="S49" s="70" t="s">
        <v>48</v>
      </c>
      <c r="T49" s="66" t="str">
        <f>CONCATENATE(SUM(T9:T48)," km")</f>
        <v>3694 km</v>
      </c>
      <c r="U49" s="15" t="str">
        <f>CONCATENATE(SUM(U9:U48)," m")</f>
        <v>184650 m</v>
      </c>
    </row>
    <row r="50" spans="2:21" ht="14.25">
      <c r="B50" s="3"/>
      <c r="C50" s="4"/>
      <c r="D50" s="13"/>
      <c r="E50" s="12"/>
      <c r="F50" s="13"/>
      <c r="G50" s="12"/>
      <c r="H50" s="13"/>
      <c r="I50" s="4"/>
      <c r="J50" s="14"/>
      <c r="K50" s="4"/>
      <c r="L50" s="4"/>
      <c r="M50" s="4"/>
      <c r="N50" s="4"/>
      <c r="O50" s="4"/>
      <c r="P50" s="4"/>
      <c r="Q50" s="4"/>
      <c r="R50" s="4"/>
      <c r="S50" s="71" t="s">
        <v>49</v>
      </c>
      <c r="T50" s="67" t="str">
        <f>CONCATENATE(ROUND(AVERAGE(T9:T48),0)," km")</f>
        <v>92 km</v>
      </c>
      <c r="U50" s="9" t="str">
        <f>CONCATENATE(ROUND(AVERAGE(U9:U48),0)," m")</f>
        <v>4616 m</v>
      </c>
    </row>
    <row r="51" spans="2:21" ht="14.25">
      <c r="B51" s="3"/>
      <c r="C51" s="4"/>
      <c r="D51" s="12"/>
      <c r="E51" s="12"/>
      <c r="F51" s="13"/>
      <c r="G51" s="12"/>
      <c r="H51" s="13"/>
      <c r="I51" s="4"/>
      <c r="J51" s="14"/>
      <c r="K51" s="4"/>
      <c r="L51" s="4"/>
      <c r="M51" s="4"/>
      <c r="N51" s="4"/>
      <c r="O51" s="4"/>
      <c r="P51" s="4"/>
      <c r="Q51" s="4"/>
      <c r="R51" s="4"/>
      <c r="S51" s="71" t="s">
        <v>50</v>
      </c>
      <c r="T51" s="68" t="str">
        <f>CONCATENATE(MAX(T9:T48)," km")</f>
        <v>149 km</v>
      </c>
      <c r="U51" s="9" t="str">
        <f>CONCATENATE(MAX(U9:U48)," m")</f>
        <v>8120 m</v>
      </c>
    </row>
    <row r="52" spans="2:21" ht="15" thickBot="1"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71" t="s">
        <v>51</v>
      </c>
      <c r="T52" s="69" t="str">
        <f>CONCATENATE(MIN(T9:T48)," km")</f>
        <v>15 km</v>
      </c>
      <c r="U52" s="11" t="str">
        <f>CONCATENATE(MIN(U9:U48)," m")</f>
        <v>800 m</v>
      </c>
    </row>
  </sheetData>
  <sheetProtection/>
  <mergeCells count="10">
    <mergeCell ref="D7:E7"/>
    <mergeCell ref="F7:G7"/>
    <mergeCell ref="H7:I7"/>
    <mergeCell ref="J7:K7"/>
    <mergeCell ref="F6:P6"/>
    <mergeCell ref="L7:M7"/>
    <mergeCell ref="R7:S7"/>
    <mergeCell ref="T7:U7"/>
    <mergeCell ref="N7:O7"/>
    <mergeCell ref="P7:Q7"/>
  </mergeCells>
  <printOptions/>
  <pageMargins left="0.36" right="0.32" top="0.15748031496062992" bottom="0.15748031496062992" header="0.15748031496062992" footer="0.15748031496062992"/>
  <pageSetup firstPageNumber="1" useFirstPageNumber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AMuskovics</cp:lastModifiedBy>
  <cp:lastPrinted>2009-09-16T12:34:56Z</cp:lastPrinted>
  <dcterms:created xsi:type="dcterms:W3CDTF">2008-07-21T10:16:42Z</dcterms:created>
  <dcterms:modified xsi:type="dcterms:W3CDTF">2009-10-21T13:05:28Z</dcterms:modified>
  <cp:category/>
  <cp:version/>
  <cp:contentType/>
  <cp:contentStatus/>
</cp:coreProperties>
</file>