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1" sheetId="1" r:id="rId1"/>
    <sheet name="Sheet2" sheetId="2" r:id="rId2"/>
    <sheet name="Sheet3" sheetId="3" r:id="rId3"/>
  </sheets>
  <definedNames>
    <definedName name="CRITERIA" localSheetId="1">'Sheet2'!$L$13</definedName>
    <definedName name="_xlnm.Print_Area" localSheetId="0">'Sheet1'!$A$1:$R$42</definedName>
  </definedNames>
  <calcPr fullCalcOnLoad="1"/>
</workbook>
</file>

<file path=xl/sharedStrings.xml><?xml version="1.0" encoding="utf-8"?>
<sst xmlns="http://schemas.openxmlformats.org/spreadsheetml/2006/main" count="182" uniqueCount="95">
  <si>
    <t>Összesen</t>
  </si>
  <si>
    <t>Név:</t>
  </si>
  <si>
    <t>Táv:</t>
  </si>
  <si>
    <t>Szint:</t>
  </si>
  <si>
    <t>1.</t>
  </si>
  <si>
    <t xml:space="preserve">Muskovics András </t>
  </si>
  <si>
    <t>2.</t>
  </si>
  <si>
    <t>Muskovicsné Fenyvesi Éva</t>
  </si>
  <si>
    <t>3.</t>
  </si>
  <si>
    <t>4.</t>
  </si>
  <si>
    <t>Muskovics Évi</t>
  </si>
  <si>
    <t>5.</t>
  </si>
  <si>
    <t>Buzánszky Éva</t>
  </si>
  <si>
    <t>6.</t>
  </si>
  <si>
    <t>Ferenczi Albertné</t>
  </si>
  <si>
    <t>7.</t>
  </si>
  <si>
    <t>Ferenczi Nikoletta</t>
  </si>
  <si>
    <t>8.</t>
  </si>
  <si>
    <t>Gajdó Jánosné</t>
  </si>
  <si>
    <t>9.</t>
  </si>
  <si>
    <t>Gajdó Judit Petra</t>
  </si>
  <si>
    <t>10.</t>
  </si>
  <si>
    <t>Simonné Kokits Márta</t>
  </si>
  <si>
    <t>11.</t>
  </si>
  <si>
    <t>12.</t>
  </si>
  <si>
    <t>Rádó Éva</t>
  </si>
  <si>
    <t>13.</t>
  </si>
  <si>
    <t>14.</t>
  </si>
  <si>
    <t>15.</t>
  </si>
  <si>
    <t>16.</t>
  </si>
  <si>
    <t>17.</t>
  </si>
  <si>
    <t>Kérdy Zoltánné</t>
  </si>
  <si>
    <t>18.</t>
  </si>
  <si>
    <t>19.</t>
  </si>
  <si>
    <t>Kutasi Zsuzsa</t>
  </si>
  <si>
    <t>20.</t>
  </si>
  <si>
    <t>21.</t>
  </si>
  <si>
    <t>22.</t>
  </si>
  <si>
    <t>Zelenák Erzsébet</t>
  </si>
  <si>
    <t>23.</t>
  </si>
  <si>
    <t>24.</t>
  </si>
  <si>
    <t>25.</t>
  </si>
  <si>
    <t>26.</t>
  </si>
  <si>
    <t>27.</t>
  </si>
  <si>
    <t>Benyovszky Éva</t>
  </si>
  <si>
    <t>28.</t>
  </si>
  <si>
    <t>29.</t>
  </si>
  <si>
    <t>30.</t>
  </si>
  <si>
    <t>31.</t>
  </si>
  <si>
    <t>32.</t>
  </si>
  <si>
    <t>33.</t>
  </si>
  <si>
    <t>34.</t>
  </si>
  <si>
    <t>35.</t>
  </si>
  <si>
    <t>Szabó Zsolt</t>
  </si>
  <si>
    <t>Takácsné Balogh Katalin</t>
  </si>
  <si>
    <t>Kovács István</t>
  </si>
  <si>
    <t>Geng Gáborné</t>
  </si>
  <si>
    <t>Syposs Csilla</t>
  </si>
  <si>
    <t>Sum:</t>
  </si>
  <si>
    <t>Átlag:</t>
  </si>
  <si>
    <t>Max:</t>
  </si>
  <si>
    <t>Min:</t>
  </si>
  <si>
    <t>József László</t>
  </si>
  <si>
    <t>Rádó Gyula</t>
  </si>
  <si>
    <t>Kalauz Imre</t>
  </si>
  <si>
    <t>Ruff József</t>
  </si>
  <si>
    <t>Ruff Lívia</t>
  </si>
  <si>
    <t>Kovácsné Takács Mária</t>
  </si>
  <si>
    <t>Gyenesné Kajtor Éva</t>
  </si>
  <si>
    <t>József Lászlóné</t>
  </si>
  <si>
    <t>Sokorai Lászlóné</t>
  </si>
  <si>
    <t>Veress Gergő</t>
  </si>
  <si>
    <t>Nagy Annamária</t>
  </si>
  <si>
    <t>Michael Paul Firnhaber</t>
  </si>
  <si>
    <t>Móré Károly</t>
  </si>
  <si>
    <t>Móré Károlyné</t>
  </si>
  <si>
    <t>Bercziné Dobrádi Katalin</t>
  </si>
  <si>
    <t>Sefcsik Zsuzsa</t>
  </si>
  <si>
    <t>Erdély jutalomtúra, Kárpátforduló 2010.07.10-17.</t>
  </si>
  <si>
    <t>Erdély jutalomtúra, Paring 2011.07.16-23.</t>
  </si>
  <si>
    <t>Ferenczi Niki</t>
  </si>
  <si>
    <t>Somodiné Szabó Csilla</t>
  </si>
  <si>
    <t>Völgyi Béláné</t>
  </si>
  <si>
    <t>Ferenczi Anita</t>
  </si>
  <si>
    <t>Gyenes István</t>
  </si>
  <si>
    <t>Sokorai László</t>
  </si>
  <si>
    <t>Sokorai Katalin</t>
  </si>
  <si>
    <t>Sokorai Eszter</t>
  </si>
  <si>
    <t>Antal Miklós</t>
  </si>
  <si>
    <t>Geréd Gyárfásné</t>
  </si>
  <si>
    <t>Ferenczi Ági</t>
  </si>
  <si>
    <t xml:space="preserve">Rádó Gyula </t>
  </si>
  <si>
    <t>Major Lajos</t>
  </si>
  <si>
    <t>Major Lajosné</t>
  </si>
  <si>
    <t>Besenyiné Kocsis Erika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</si>
</sst>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  <numFmt numFmtId="169" formatCode="0.0"/>
  </numFmts>
  <fonts count="22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5" xfId="0" applyFill="1" applyBorder="1" applyAlignment="1">
      <alignment horizontal="center"/>
    </xf>
    <xf numFmtId="49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0" fontId="2" fillId="0" borderId="18" xfId="0" applyFont="1" applyBorder="1" applyAlignment="1">
      <alignment wrapText="1"/>
    </xf>
    <xf numFmtId="49" fontId="2" fillId="0" borderId="19" xfId="0" applyNumberFormat="1" applyFont="1" applyFill="1" applyBorder="1" applyAlignment="1">
      <alignment/>
    </xf>
    <xf numFmtId="0" fontId="2" fillId="0" borderId="20" xfId="0" applyFont="1" applyBorder="1" applyAlignment="1">
      <alignment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0" fillId="0" borderId="25" xfId="0" applyNumberForma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0" fillId="0" borderId="63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4" fontId="0" fillId="0" borderId="63" xfId="0" applyNumberFormat="1" applyFill="1" applyBorder="1" applyAlignment="1">
      <alignment horizontal="center"/>
    </xf>
    <xf numFmtId="14" fontId="0" fillId="0" borderId="64" xfId="0" applyNumberFormat="1" applyBorder="1" applyAlignment="1">
      <alignment horizontal="center"/>
    </xf>
    <xf numFmtId="14" fontId="0" fillId="0" borderId="66" xfId="0" applyNumberFormat="1" applyBorder="1" applyAlignment="1">
      <alignment horizontal="center"/>
    </xf>
    <xf numFmtId="169" fontId="3" fillId="0" borderId="16" xfId="0" applyNumberFormat="1" applyFont="1" applyFill="1" applyBorder="1" applyAlignment="1">
      <alignment horizontal="center"/>
    </xf>
    <xf numFmtId="169" fontId="3" fillId="0" borderId="59" xfId="0" applyNumberFormat="1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="75" zoomScaleSheetLayoutView="75" zoomScalePageLayoutView="0" workbookViewId="0" topLeftCell="A4">
      <selection activeCell="H49" sqref="H49"/>
    </sheetView>
  </sheetViews>
  <sheetFormatPr defaultColWidth="11.57421875" defaultRowHeight="12.75"/>
  <cols>
    <col min="1" max="1" width="3.8515625" style="1" customWidth="1"/>
    <col min="2" max="2" width="28.7109375" style="0" customWidth="1"/>
    <col min="3" max="14" width="11.57421875" style="0" customWidth="1"/>
    <col min="15" max="15" width="16.140625" style="0" customWidth="1"/>
    <col min="16" max="16" width="18.8515625" style="0" customWidth="1"/>
    <col min="17" max="18" width="0" style="0" hidden="1" customWidth="1"/>
  </cols>
  <sheetData>
    <row r="1" spans="1:16" ht="55.5" customHeight="1" thickBot="1">
      <c r="A1" s="3"/>
      <c r="B1" s="4"/>
      <c r="C1" s="4"/>
      <c r="D1" s="4"/>
      <c r="E1" s="77" t="s">
        <v>79</v>
      </c>
      <c r="F1" s="78"/>
      <c r="G1" s="78"/>
      <c r="H1" s="78"/>
      <c r="I1" s="78"/>
      <c r="J1" s="78"/>
      <c r="K1" s="78"/>
      <c r="L1" s="78"/>
      <c r="M1" s="4"/>
      <c r="N1" s="4"/>
      <c r="O1" s="4"/>
      <c r="P1" s="4"/>
    </row>
    <row r="2" spans="1:16" ht="13.5" thickBot="1">
      <c r="A2" s="3"/>
      <c r="B2" s="4"/>
      <c r="C2" s="79">
        <v>40741</v>
      </c>
      <c r="D2" s="80"/>
      <c r="E2" s="79">
        <v>40742</v>
      </c>
      <c r="F2" s="80"/>
      <c r="G2" s="79">
        <v>40743</v>
      </c>
      <c r="H2" s="80"/>
      <c r="I2" s="79">
        <v>40744</v>
      </c>
      <c r="J2" s="81"/>
      <c r="K2" s="79">
        <v>40745</v>
      </c>
      <c r="L2" s="80"/>
      <c r="M2" s="79">
        <v>40746</v>
      </c>
      <c r="N2" s="80"/>
      <c r="O2" s="75" t="s">
        <v>0</v>
      </c>
      <c r="P2" s="76"/>
    </row>
    <row r="3" spans="1:16" ht="13.5" thickBot="1">
      <c r="A3" s="28"/>
      <c r="B3" s="29" t="s">
        <v>1</v>
      </c>
      <c r="C3" s="31" t="s">
        <v>2</v>
      </c>
      <c r="D3" s="30" t="s">
        <v>3</v>
      </c>
      <c r="E3" s="31" t="s">
        <v>2</v>
      </c>
      <c r="F3" s="30" t="s">
        <v>3</v>
      </c>
      <c r="G3" s="31" t="s">
        <v>2</v>
      </c>
      <c r="H3" s="30" t="s">
        <v>3</v>
      </c>
      <c r="I3" s="31" t="s">
        <v>2</v>
      </c>
      <c r="J3" s="32" t="s">
        <v>3</v>
      </c>
      <c r="K3" s="31" t="s">
        <v>2</v>
      </c>
      <c r="L3" s="32" t="s">
        <v>3</v>
      </c>
      <c r="M3" s="31" t="s">
        <v>2</v>
      </c>
      <c r="N3" s="32" t="s">
        <v>3</v>
      </c>
      <c r="O3" s="33" t="s">
        <v>2</v>
      </c>
      <c r="P3" s="34" t="s">
        <v>3</v>
      </c>
    </row>
    <row r="4" spans="1:18" ht="15.75">
      <c r="A4" s="20" t="s">
        <v>4</v>
      </c>
      <c r="B4" s="21" t="s">
        <v>5</v>
      </c>
      <c r="C4" s="22">
        <v>16</v>
      </c>
      <c r="D4" s="23">
        <v>1000</v>
      </c>
      <c r="E4" s="24">
        <v>19</v>
      </c>
      <c r="F4" s="24">
        <v>800</v>
      </c>
      <c r="G4" s="25">
        <v>16</v>
      </c>
      <c r="H4" s="23">
        <v>600</v>
      </c>
      <c r="I4" s="24">
        <v>4</v>
      </c>
      <c r="J4" s="36">
        <v>200</v>
      </c>
      <c r="K4" s="22">
        <v>14</v>
      </c>
      <c r="L4" s="36">
        <v>1050</v>
      </c>
      <c r="M4" s="22">
        <v>12</v>
      </c>
      <c r="N4" s="22">
        <v>850</v>
      </c>
      <c r="O4" s="26">
        <f aca="true" t="shared" si="0" ref="O4:O38">SUM(C4,E4,G4,I4,K4,M4)</f>
        <v>81</v>
      </c>
      <c r="P4" s="27">
        <f aca="true" t="shared" si="1" ref="P4:P38">SUM(D4,F4,H4,J4,L4,N4)</f>
        <v>4500</v>
      </c>
      <c r="Q4" s="2">
        <f aca="true" t="shared" si="2" ref="Q4:Q38">SUMIF($C$3:$N$3,"Táv:",C4:N4)</f>
        <v>81</v>
      </c>
      <c r="R4" s="2">
        <f aca="true" t="shared" si="3" ref="R4:R38">SUMIF($C$3:$N$3,"Szint:",C4:N4)</f>
        <v>4500</v>
      </c>
    </row>
    <row r="5" spans="1:18" ht="15.75">
      <c r="A5" s="17" t="s">
        <v>6</v>
      </c>
      <c r="B5" s="19" t="s">
        <v>7</v>
      </c>
      <c r="C5" s="16">
        <v>16</v>
      </c>
      <c r="D5" s="10">
        <v>1000</v>
      </c>
      <c r="E5" s="7">
        <v>19</v>
      </c>
      <c r="F5" s="7">
        <v>800</v>
      </c>
      <c r="G5" s="5">
        <v>3</v>
      </c>
      <c r="H5" s="6">
        <v>200</v>
      </c>
      <c r="I5" s="7">
        <v>4</v>
      </c>
      <c r="J5" s="47">
        <v>200</v>
      </c>
      <c r="K5" s="16">
        <v>14</v>
      </c>
      <c r="L5" s="47">
        <v>1050</v>
      </c>
      <c r="M5" s="16">
        <v>12</v>
      </c>
      <c r="N5" s="16">
        <v>850</v>
      </c>
      <c r="O5" s="26">
        <f t="shared" si="0"/>
        <v>68</v>
      </c>
      <c r="P5" s="27">
        <f t="shared" si="1"/>
        <v>4100</v>
      </c>
      <c r="Q5" s="2">
        <f t="shared" si="2"/>
        <v>68</v>
      </c>
      <c r="R5" s="2">
        <f t="shared" si="3"/>
        <v>4100</v>
      </c>
    </row>
    <row r="6" spans="1:18" ht="15.75">
      <c r="A6" s="17" t="s">
        <v>8</v>
      </c>
      <c r="B6" s="19" t="s">
        <v>10</v>
      </c>
      <c r="C6" s="22">
        <v>16</v>
      </c>
      <c r="D6" s="23">
        <v>1000</v>
      </c>
      <c r="E6" s="24">
        <v>19</v>
      </c>
      <c r="F6" s="24">
        <v>800</v>
      </c>
      <c r="G6" s="25">
        <v>16</v>
      </c>
      <c r="H6" s="23">
        <v>600</v>
      </c>
      <c r="I6" s="24">
        <v>4</v>
      </c>
      <c r="J6" s="84">
        <v>200</v>
      </c>
      <c r="K6" s="22">
        <v>14</v>
      </c>
      <c r="L6" s="84">
        <v>1050</v>
      </c>
      <c r="M6" s="22">
        <v>12</v>
      </c>
      <c r="N6" s="22">
        <v>850</v>
      </c>
      <c r="O6" s="26">
        <f t="shared" si="0"/>
        <v>81</v>
      </c>
      <c r="P6" s="27">
        <f t="shared" si="1"/>
        <v>4500</v>
      </c>
      <c r="Q6" s="2">
        <f t="shared" si="2"/>
        <v>81</v>
      </c>
      <c r="R6" s="2">
        <f t="shared" si="3"/>
        <v>4500</v>
      </c>
    </row>
    <row r="7" spans="1:18" ht="15.75">
      <c r="A7" s="17" t="s">
        <v>9</v>
      </c>
      <c r="B7" s="19" t="s">
        <v>64</v>
      </c>
      <c r="C7" s="16">
        <v>16</v>
      </c>
      <c r="D7" s="10">
        <v>1000</v>
      </c>
      <c r="E7" s="7">
        <v>19</v>
      </c>
      <c r="F7" s="7">
        <v>800</v>
      </c>
      <c r="G7" s="5">
        <v>3</v>
      </c>
      <c r="H7" s="6">
        <v>200</v>
      </c>
      <c r="I7" s="7">
        <v>4</v>
      </c>
      <c r="J7" s="37">
        <v>200</v>
      </c>
      <c r="K7" s="16">
        <v>14</v>
      </c>
      <c r="L7" s="37">
        <v>1050</v>
      </c>
      <c r="M7" s="16">
        <v>12</v>
      </c>
      <c r="N7" s="16">
        <v>850</v>
      </c>
      <c r="O7" s="26">
        <f t="shared" si="0"/>
        <v>68</v>
      </c>
      <c r="P7" s="27">
        <f t="shared" si="1"/>
        <v>4100</v>
      </c>
      <c r="Q7" s="2">
        <f t="shared" si="2"/>
        <v>68</v>
      </c>
      <c r="R7" s="2">
        <f t="shared" si="3"/>
        <v>4100</v>
      </c>
    </row>
    <row r="8" spans="1:18" ht="15.75">
      <c r="A8" s="17" t="s">
        <v>11</v>
      </c>
      <c r="B8" s="19" t="s">
        <v>80</v>
      </c>
      <c r="C8" s="16">
        <v>16</v>
      </c>
      <c r="D8" s="10">
        <v>1000</v>
      </c>
      <c r="E8" s="7">
        <v>19</v>
      </c>
      <c r="F8" s="7">
        <v>800</v>
      </c>
      <c r="G8" s="5">
        <v>3</v>
      </c>
      <c r="H8" s="6">
        <v>200</v>
      </c>
      <c r="I8" s="7">
        <v>4</v>
      </c>
      <c r="J8" s="37">
        <v>200</v>
      </c>
      <c r="K8" s="16">
        <v>14</v>
      </c>
      <c r="L8" s="37">
        <v>1050</v>
      </c>
      <c r="M8" s="16">
        <v>10</v>
      </c>
      <c r="N8" s="16">
        <v>700</v>
      </c>
      <c r="O8" s="8">
        <f t="shared" si="0"/>
        <v>66</v>
      </c>
      <c r="P8" s="9">
        <f t="shared" si="1"/>
        <v>3950</v>
      </c>
      <c r="Q8" s="2">
        <f t="shared" si="2"/>
        <v>66</v>
      </c>
      <c r="R8" s="2">
        <f t="shared" si="3"/>
        <v>3950</v>
      </c>
    </row>
    <row r="9" spans="1:18" ht="15.75">
      <c r="A9" s="17" t="s">
        <v>13</v>
      </c>
      <c r="B9" s="19" t="s">
        <v>12</v>
      </c>
      <c r="C9" s="16">
        <v>14</v>
      </c>
      <c r="D9" s="10">
        <v>600</v>
      </c>
      <c r="E9" s="7">
        <v>7</v>
      </c>
      <c r="F9" s="7">
        <v>400</v>
      </c>
      <c r="G9" s="5">
        <v>3</v>
      </c>
      <c r="H9" s="6">
        <v>200</v>
      </c>
      <c r="I9" s="7">
        <v>4</v>
      </c>
      <c r="J9" s="37">
        <v>200</v>
      </c>
      <c r="K9" s="16">
        <v>14</v>
      </c>
      <c r="L9" s="37">
        <v>1050</v>
      </c>
      <c r="M9" s="16">
        <v>10</v>
      </c>
      <c r="N9" s="16">
        <v>700</v>
      </c>
      <c r="O9" s="8">
        <f t="shared" si="0"/>
        <v>52</v>
      </c>
      <c r="P9" s="9">
        <f t="shared" si="1"/>
        <v>3150</v>
      </c>
      <c r="Q9" s="2">
        <f t="shared" si="2"/>
        <v>52</v>
      </c>
      <c r="R9" s="2">
        <f t="shared" si="3"/>
        <v>3150</v>
      </c>
    </row>
    <row r="10" spans="1:18" ht="15.75">
      <c r="A10" s="17" t="s">
        <v>15</v>
      </c>
      <c r="B10" s="19" t="s">
        <v>70</v>
      </c>
      <c r="C10" s="16">
        <v>10</v>
      </c>
      <c r="D10" s="10">
        <v>600</v>
      </c>
      <c r="E10" s="7">
        <v>4</v>
      </c>
      <c r="F10" s="7">
        <v>400</v>
      </c>
      <c r="G10" s="5">
        <v>3</v>
      </c>
      <c r="H10" s="6">
        <v>200</v>
      </c>
      <c r="I10" s="7">
        <v>4</v>
      </c>
      <c r="J10" s="47">
        <v>200</v>
      </c>
      <c r="K10" s="16">
        <v>8</v>
      </c>
      <c r="L10" s="47">
        <v>500</v>
      </c>
      <c r="M10" s="16">
        <v>10</v>
      </c>
      <c r="N10" s="16">
        <v>700</v>
      </c>
      <c r="O10" s="8">
        <f t="shared" si="0"/>
        <v>39</v>
      </c>
      <c r="P10" s="9">
        <f t="shared" si="1"/>
        <v>2600</v>
      </c>
      <c r="Q10" s="2">
        <f t="shared" si="2"/>
        <v>39</v>
      </c>
      <c r="R10" s="2">
        <f t="shared" si="3"/>
        <v>2600</v>
      </c>
    </row>
    <row r="11" spans="1:18" ht="15.75">
      <c r="A11" s="17" t="s">
        <v>17</v>
      </c>
      <c r="B11" s="19" t="s">
        <v>53</v>
      </c>
      <c r="C11" s="22">
        <v>16</v>
      </c>
      <c r="D11" s="23">
        <v>1000</v>
      </c>
      <c r="E11" s="24">
        <v>19</v>
      </c>
      <c r="F11" s="24">
        <v>800</v>
      </c>
      <c r="G11" s="25">
        <v>16</v>
      </c>
      <c r="H11" s="23">
        <v>600</v>
      </c>
      <c r="I11" s="24">
        <v>4</v>
      </c>
      <c r="J11" s="84">
        <v>200</v>
      </c>
      <c r="K11" s="22">
        <v>14</v>
      </c>
      <c r="L11" s="84">
        <v>1050</v>
      </c>
      <c r="M11" s="22">
        <v>12</v>
      </c>
      <c r="N11" s="22">
        <v>850</v>
      </c>
      <c r="O11" s="8">
        <f t="shared" si="0"/>
        <v>81</v>
      </c>
      <c r="P11" s="9">
        <f t="shared" si="1"/>
        <v>4500</v>
      </c>
      <c r="Q11" s="2">
        <f t="shared" si="2"/>
        <v>81</v>
      </c>
      <c r="R11" s="2">
        <f t="shared" si="3"/>
        <v>4500</v>
      </c>
    </row>
    <row r="12" spans="1:18" ht="15.75">
      <c r="A12" s="17" t="s">
        <v>19</v>
      </c>
      <c r="B12" s="19" t="s">
        <v>81</v>
      </c>
      <c r="C12" s="16">
        <v>14</v>
      </c>
      <c r="D12" s="10">
        <v>800</v>
      </c>
      <c r="E12" s="7">
        <v>4</v>
      </c>
      <c r="F12" s="7">
        <v>400</v>
      </c>
      <c r="G12" s="5">
        <v>3</v>
      </c>
      <c r="H12" s="6">
        <v>200</v>
      </c>
      <c r="I12" s="7">
        <v>4</v>
      </c>
      <c r="J12" s="37">
        <v>200</v>
      </c>
      <c r="K12" s="16">
        <v>14</v>
      </c>
      <c r="L12" s="37">
        <v>1050</v>
      </c>
      <c r="M12" s="16">
        <v>10</v>
      </c>
      <c r="N12" s="16">
        <v>700</v>
      </c>
      <c r="O12" s="8">
        <f t="shared" si="0"/>
        <v>49</v>
      </c>
      <c r="P12" s="9">
        <f t="shared" si="1"/>
        <v>3350</v>
      </c>
      <c r="Q12" s="2">
        <f t="shared" si="2"/>
        <v>49</v>
      </c>
      <c r="R12" s="2">
        <f t="shared" si="3"/>
        <v>3350</v>
      </c>
    </row>
    <row r="13" spans="1:18" s="4" customFormat="1" ht="15.75">
      <c r="A13" s="17" t="s">
        <v>21</v>
      </c>
      <c r="B13" s="35" t="s">
        <v>22</v>
      </c>
      <c r="C13" s="16">
        <v>14</v>
      </c>
      <c r="D13" s="10">
        <v>800</v>
      </c>
      <c r="E13" s="7">
        <v>4</v>
      </c>
      <c r="F13" s="7">
        <v>400</v>
      </c>
      <c r="G13" s="5">
        <v>3</v>
      </c>
      <c r="H13" s="6">
        <v>200</v>
      </c>
      <c r="I13" s="7">
        <v>4</v>
      </c>
      <c r="J13" s="37">
        <v>200</v>
      </c>
      <c r="K13" s="16">
        <v>14</v>
      </c>
      <c r="L13" s="37">
        <v>1050</v>
      </c>
      <c r="M13" s="16">
        <v>10</v>
      </c>
      <c r="N13" s="16">
        <v>700</v>
      </c>
      <c r="O13" s="8">
        <f t="shared" si="0"/>
        <v>49</v>
      </c>
      <c r="P13" s="9">
        <f t="shared" si="1"/>
        <v>3350</v>
      </c>
      <c r="Q13" s="15">
        <f t="shared" si="2"/>
        <v>49</v>
      </c>
      <c r="R13" s="15">
        <f t="shared" si="3"/>
        <v>3350</v>
      </c>
    </row>
    <row r="14" spans="1:18" s="4" customFormat="1" ht="15.75">
      <c r="A14" s="17" t="s">
        <v>23</v>
      </c>
      <c r="B14" s="35" t="s">
        <v>75</v>
      </c>
      <c r="C14" s="16">
        <v>10</v>
      </c>
      <c r="D14" s="10">
        <v>600</v>
      </c>
      <c r="E14" s="7">
        <v>4</v>
      </c>
      <c r="F14" s="7">
        <v>400</v>
      </c>
      <c r="G14" s="5">
        <v>3</v>
      </c>
      <c r="H14" s="6">
        <v>200</v>
      </c>
      <c r="I14" s="7">
        <v>4</v>
      </c>
      <c r="J14" s="37">
        <v>200</v>
      </c>
      <c r="K14" s="16">
        <v>6</v>
      </c>
      <c r="L14" s="37">
        <v>400</v>
      </c>
      <c r="M14" s="16">
        <v>10</v>
      </c>
      <c r="N14" s="16">
        <v>700</v>
      </c>
      <c r="O14" s="8">
        <f t="shared" si="0"/>
        <v>37</v>
      </c>
      <c r="P14" s="9">
        <f t="shared" si="1"/>
        <v>2500</v>
      </c>
      <c r="Q14" s="15">
        <f t="shared" si="2"/>
        <v>37</v>
      </c>
      <c r="R14" s="15">
        <f t="shared" si="3"/>
        <v>2500</v>
      </c>
    </row>
    <row r="15" spans="1:18" s="4" customFormat="1" ht="15.75">
      <c r="A15" s="17" t="s">
        <v>24</v>
      </c>
      <c r="B15" s="35" t="s">
        <v>82</v>
      </c>
      <c r="C15" s="16">
        <v>16</v>
      </c>
      <c r="D15" s="10">
        <v>1000</v>
      </c>
      <c r="E15" s="7">
        <v>19</v>
      </c>
      <c r="F15" s="7">
        <v>800</v>
      </c>
      <c r="G15" s="5">
        <v>3</v>
      </c>
      <c r="H15" s="6">
        <v>200</v>
      </c>
      <c r="I15" s="7">
        <v>4</v>
      </c>
      <c r="J15" s="37">
        <v>200</v>
      </c>
      <c r="K15" s="16">
        <v>14</v>
      </c>
      <c r="L15" s="37">
        <v>1050</v>
      </c>
      <c r="M15" s="16">
        <v>10</v>
      </c>
      <c r="N15" s="16">
        <v>700</v>
      </c>
      <c r="O15" s="8">
        <f t="shared" si="0"/>
        <v>66</v>
      </c>
      <c r="P15" s="9">
        <f t="shared" si="1"/>
        <v>3950</v>
      </c>
      <c r="Q15" s="15">
        <f t="shared" si="2"/>
        <v>66</v>
      </c>
      <c r="R15" s="15">
        <f t="shared" si="3"/>
        <v>3950</v>
      </c>
    </row>
    <row r="16" spans="1:18" s="4" customFormat="1" ht="15.75">
      <c r="A16" s="17" t="s">
        <v>26</v>
      </c>
      <c r="B16" s="35" t="s">
        <v>55</v>
      </c>
      <c r="C16" s="16">
        <v>14</v>
      </c>
      <c r="D16" s="10">
        <v>800</v>
      </c>
      <c r="E16" s="7">
        <v>9</v>
      </c>
      <c r="F16" s="7">
        <v>400</v>
      </c>
      <c r="G16" s="5">
        <v>3</v>
      </c>
      <c r="H16" s="6">
        <v>200</v>
      </c>
      <c r="I16" s="7">
        <v>4</v>
      </c>
      <c r="J16" s="37">
        <v>200</v>
      </c>
      <c r="K16" s="16">
        <v>14</v>
      </c>
      <c r="L16" s="37">
        <v>1050</v>
      </c>
      <c r="M16" s="16">
        <v>10</v>
      </c>
      <c r="N16" s="16">
        <v>700</v>
      </c>
      <c r="O16" s="8">
        <f t="shared" si="0"/>
        <v>54</v>
      </c>
      <c r="P16" s="9">
        <f t="shared" si="1"/>
        <v>3350</v>
      </c>
      <c r="Q16" s="15">
        <f t="shared" si="2"/>
        <v>54</v>
      </c>
      <c r="R16" s="15">
        <f t="shared" si="3"/>
        <v>3350</v>
      </c>
    </row>
    <row r="17" spans="1:18" s="4" customFormat="1" ht="15.75">
      <c r="A17" s="17" t="s">
        <v>27</v>
      </c>
      <c r="B17" s="35" t="s">
        <v>67</v>
      </c>
      <c r="C17" s="16">
        <v>16</v>
      </c>
      <c r="D17" s="10">
        <v>1000</v>
      </c>
      <c r="E17" s="7">
        <v>19</v>
      </c>
      <c r="F17" s="7">
        <v>800</v>
      </c>
      <c r="G17" s="5">
        <v>3</v>
      </c>
      <c r="H17" s="6">
        <v>200</v>
      </c>
      <c r="I17" s="7">
        <v>4</v>
      </c>
      <c r="J17" s="47">
        <v>200</v>
      </c>
      <c r="K17" s="16">
        <v>14</v>
      </c>
      <c r="L17" s="47">
        <v>1050</v>
      </c>
      <c r="M17" s="16">
        <v>10</v>
      </c>
      <c r="N17" s="16">
        <v>700</v>
      </c>
      <c r="O17" s="8">
        <f t="shared" si="0"/>
        <v>66</v>
      </c>
      <c r="P17" s="9">
        <f t="shared" si="1"/>
        <v>3950</v>
      </c>
      <c r="Q17" s="15">
        <f t="shared" si="2"/>
        <v>66</v>
      </c>
      <c r="R17" s="15">
        <f t="shared" si="3"/>
        <v>3950</v>
      </c>
    </row>
    <row r="18" spans="1:18" s="4" customFormat="1" ht="15.75">
      <c r="A18" s="17" t="s">
        <v>28</v>
      </c>
      <c r="B18" s="35" t="s">
        <v>83</v>
      </c>
      <c r="C18" s="22">
        <v>16</v>
      </c>
      <c r="D18" s="23">
        <v>1000</v>
      </c>
      <c r="E18" s="24">
        <v>19</v>
      </c>
      <c r="F18" s="24">
        <v>800</v>
      </c>
      <c r="G18" s="25">
        <v>16</v>
      </c>
      <c r="H18" s="23">
        <v>600</v>
      </c>
      <c r="I18" s="24">
        <v>4</v>
      </c>
      <c r="J18" s="84">
        <v>200</v>
      </c>
      <c r="K18" s="22">
        <v>14</v>
      </c>
      <c r="L18" s="84">
        <v>1050</v>
      </c>
      <c r="M18" s="22">
        <v>12</v>
      </c>
      <c r="N18" s="22">
        <v>850</v>
      </c>
      <c r="O18" s="8">
        <f t="shared" si="0"/>
        <v>81</v>
      </c>
      <c r="P18" s="9">
        <f t="shared" si="1"/>
        <v>4500</v>
      </c>
      <c r="Q18" s="15">
        <f t="shared" si="2"/>
        <v>81</v>
      </c>
      <c r="R18" s="15">
        <f t="shared" si="3"/>
        <v>4500</v>
      </c>
    </row>
    <row r="19" spans="1:18" s="4" customFormat="1" ht="15.75">
      <c r="A19" s="17" t="s">
        <v>29</v>
      </c>
      <c r="B19" s="35" t="s">
        <v>31</v>
      </c>
      <c r="C19" s="16">
        <v>16</v>
      </c>
      <c r="D19" s="10">
        <v>1000</v>
      </c>
      <c r="E19" s="7">
        <v>19</v>
      </c>
      <c r="F19" s="7">
        <v>800</v>
      </c>
      <c r="G19" s="5">
        <v>3</v>
      </c>
      <c r="H19" s="6">
        <v>200</v>
      </c>
      <c r="I19" s="7">
        <v>4</v>
      </c>
      <c r="J19" s="37">
        <v>200</v>
      </c>
      <c r="K19" s="16">
        <v>14</v>
      </c>
      <c r="L19" s="37">
        <v>1050</v>
      </c>
      <c r="M19" s="16">
        <v>10</v>
      </c>
      <c r="N19" s="16">
        <v>700</v>
      </c>
      <c r="O19" s="8">
        <f t="shared" si="0"/>
        <v>66</v>
      </c>
      <c r="P19" s="9">
        <f t="shared" si="1"/>
        <v>3950</v>
      </c>
      <c r="Q19" s="15">
        <f t="shared" si="2"/>
        <v>66</v>
      </c>
      <c r="R19" s="15">
        <f t="shared" si="3"/>
        <v>3950</v>
      </c>
    </row>
    <row r="20" spans="1:18" s="4" customFormat="1" ht="15.75">
      <c r="A20" s="17" t="s">
        <v>30</v>
      </c>
      <c r="B20" s="35" t="s">
        <v>56</v>
      </c>
      <c r="C20" s="16">
        <v>10</v>
      </c>
      <c r="D20" s="10">
        <v>600</v>
      </c>
      <c r="E20" s="7">
        <v>4</v>
      </c>
      <c r="F20" s="7">
        <v>400</v>
      </c>
      <c r="G20" s="5">
        <v>3</v>
      </c>
      <c r="H20" s="6">
        <v>200</v>
      </c>
      <c r="I20" s="7">
        <v>4</v>
      </c>
      <c r="J20" s="37">
        <v>200</v>
      </c>
      <c r="K20" s="16">
        <v>6</v>
      </c>
      <c r="L20" s="37">
        <v>400</v>
      </c>
      <c r="M20" s="16">
        <v>10</v>
      </c>
      <c r="N20" s="16">
        <v>700</v>
      </c>
      <c r="O20" s="8">
        <f t="shared" si="0"/>
        <v>37</v>
      </c>
      <c r="P20" s="9">
        <f t="shared" si="1"/>
        <v>2500</v>
      </c>
      <c r="Q20" s="15">
        <f t="shared" si="2"/>
        <v>37</v>
      </c>
      <c r="R20" s="15">
        <f t="shared" si="3"/>
        <v>2500</v>
      </c>
    </row>
    <row r="21" spans="1:18" s="4" customFormat="1" ht="15.75">
      <c r="A21" s="17" t="s">
        <v>32</v>
      </c>
      <c r="B21" s="35" t="s">
        <v>34</v>
      </c>
      <c r="C21" s="16">
        <v>16</v>
      </c>
      <c r="D21" s="10">
        <v>1000</v>
      </c>
      <c r="E21" s="7">
        <v>19</v>
      </c>
      <c r="F21" s="7">
        <v>800</v>
      </c>
      <c r="G21" s="5">
        <v>3</v>
      </c>
      <c r="H21" s="6">
        <v>200</v>
      </c>
      <c r="I21" s="7">
        <v>4</v>
      </c>
      <c r="J21" s="37">
        <v>200</v>
      </c>
      <c r="K21" s="16">
        <v>14</v>
      </c>
      <c r="L21" s="37">
        <v>1050</v>
      </c>
      <c r="M21" s="16">
        <v>10</v>
      </c>
      <c r="N21" s="16">
        <v>700</v>
      </c>
      <c r="O21" s="8">
        <f t="shared" si="0"/>
        <v>66</v>
      </c>
      <c r="P21" s="9">
        <f t="shared" si="1"/>
        <v>3950</v>
      </c>
      <c r="Q21" s="15">
        <f t="shared" si="2"/>
        <v>66</v>
      </c>
      <c r="R21" s="15">
        <f t="shared" si="3"/>
        <v>3950</v>
      </c>
    </row>
    <row r="22" spans="1:18" s="4" customFormat="1" ht="15.75">
      <c r="A22" s="17" t="s">
        <v>33</v>
      </c>
      <c r="B22" s="35" t="s">
        <v>44</v>
      </c>
      <c r="C22" s="16">
        <v>10</v>
      </c>
      <c r="D22" s="10">
        <v>600</v>
      </c>
      <c r="E22" s="7">
        <v>4</v>
      </c>
      <c r="F22" s="7">
        <v>400</v>
      </c>
      <c r="G22" s="5">
        <v>3</v>
      </c>
      <c r="H22" s="6">
        <v>200</v>
      </c>
      <c r="I22" s="7">
        <v>4</v>
      </c>
      <c r="J22" s="37">
        <v>200</v>
      </c>
      <c r="K22" s="16">
        <v>6</v>
      </c>
      <c r="L22" s="37">
        <v>400</v>
      </c>
      <c r="M22" s="16">
        <v>10</v>
      </c>
      <c r="N22" s="16">
        <v>700</v>
      </c>
      <c r="O22" s="8">
        <f t="shared" si="0"/>
        <v>37</v>
      </c>
      <c r="P22" s="9">
        <f t="shared" si="1"/>
        <v>2500</v>
      </c>
      <c r="Q22" s="15">
        <f t="shared" si="2"/>
        <v>37</v>
      </c>
      <c r="R22" s="15">
        <f t="shared" si="3"/>
        <v>2500</v>
      </c>
    </row>
    <row r="23" spans="1:18" s="4" customFormat="1" ht="15.75">
      <c r="A23" s="17" t="s">
        <v>35</v>
      </c>
      <c r="B23" s="35" t="s">
        <v>84</v>
      </c>
      <c r="C23" s="16">
        <v>16</v>
      </c>
      <c r="D23" s="10">
        <v>1000</v>
      </c>
      <c r="E23" s="7">
        <v>19</v>
      </c>
      <c r="F23" s="7">
        <v>800</v>
      </c>
      <c r="G23" s="5">
        <v>3</v>
      </c>
      <c r="H23" s="6">
        <v>200</v>
      </c>
      <c r="I23" s="7">
        <v>4</v>
      </c>
      <c r="J23" s="37">
        <v>200</v>
      </c>
      <c r="K23" s="16">
        <v>14</v>
      </c>
      <c r="L23" s="37">
        <v>1050</v>
      </c>
      <c r="M23" s="16">
        <v>12</v>
      </c>
      <c r="N23" s="16">
        <v>850</v>
      </c>
      <c r="O23" s="8">
        <f t="shared" si="0"/>
        <v>68</v>
      </c>
      <c r="P23" s="9">
        <f t="shared" si="1"/>
        <v>4100</v>
      </c>
      <c r="Q23" s="15">
        <f t="shared" si="2"/>
        <v>68</v>
      </c>
      <c r="R23" s="15">
        <f t="shared" si="3"/>
        <v>4100</v>
      </c>
    </row>
    <row r="24" spans="1:18" s="4" customFormat="1" ht="15.75">
      <c r="A24" s="17" t="s">
        <v>36</v>
      </c>
      <c r="B24" s="35" t="s">
        <v>68</v>
      </c>
      <c r="C24" s="16">
        <v>16</v>
      </c>
      <c r="D24" s="10">
        <v>1000</v>
      </c>
      <c r="E24" s="7">
        <v>4</v>
      </c>
      <c r="F24" s="7">
        <v>400</v>
      </c>
      <c r="G24" s="5">
        <v>3</v>
      </c>
      <c r="H24" s="6">
        <v>200</v>
      </c>
      <c r="I24" s="7">
        <v>4</v>
      </c>
      <c r="J24" s="47">
        <v>200</v>
      </c>
      <c r="K24" s="16">
        <v>14</v>
      </c>
      <c r="L24" s="47">
        <v>1050</v>
      </c>
      <c r="M24" s="16">
        <v>10</v>
      </c>
      <c r="N24" s="16">
        <v>700</v>
      </c>
      <c r="O24" s="8">
        <f t="shared" si="0"/>
        <v>51</v>
      </c>
      <c r="P24" s="9">
        <f t="shared" si="1"/>
        <v>3550</v>
      </c>
      <c r="Q24" s="15">
        <f t="shared" si="2"/>
        <v>51</v>
      </c>
      <c r="R24" s="15">
        <f t="shared" si="3"/>
        <v>3550</v>
      </c>
    </row>
    <row r="25" spans="1:18" s="4" customFormat="1" ht="15.75">
      <c r="A25" s="17" t="s">
        <v>37</v>
      </c>
      <c r="B25" s="35" t="s">
        <v>85</v>
      </c>
      <c r="C25" s="22">
        <v>16</v>
      </c>
      <c r="D25" s="23">
        <v>1000</v>
      </c>
      <c r="E25" s="24">
        <v>19</v>
      </c>
      <c r="F25" s="24">
        <v>800</v>
      </c>
      <c r="G25" s="25">
        <v>16</v>
      </c>
      <c r="H25" s="23">
        <v>600</v>
      </c>
      <c r="I25" s="24">
        <v>4</v>
      </c>
      <c r="J25" s="85">
        <v>200</v>
      </c>
      <c r="K25" s="22">
        <v>14</v>
      </c>
      <c r="L25" s="85">
        <v>1050</v>
      </c>
      <c r="M25" s="22">
        <v>12</v>
      </c>
      <c r="N25" s="22">
        <v>850</v>
      </c>
      <c r="O25" s="8">
        <f t="shared" si="0"/>
        <v>81</v>
      </c>
      <c r="P25" s="9">
        <f t="shared" si="1"/>
        <v>4500</v>
      </c>
      <c r="Q25" s="15">
        <f t="shared" si="2"/>
        <v>81</v>
      </c>
      <c r="R25" s="15">
        <f t="shared" si="3"/>
        <v>4500</v>
      </c>
    </row>
    <row r="26" spans="1:18" s="4" customFormat="1" ht="15.75">
      <c r="A26" s="17" t="s">
        <v>39</v>
      </c>
      <c r="B26" s="35" t="s">
        <v>86</v>
      </c>
      <c r="C26" s="22">
        <v>16</v>
      </c>
      <c r="D26" s="23">
        <v>1000</v>
      </c>
      <c r="E26" s="24">
        <v>19</v>
      </c>
      <c r="F26" s="24">
        <v>800</v>
      </c>
      <c r="G26" s="25">
        <v>16</v>
      </c>
      <c r="H26" s="23">
        <v>600</v>
      </c>
      <c r="I26" s="24">
        <v>4</v>
      </c>
      <c r="J26" s="85">
        <v>200</v>
      </c>
      <c r="K26" s="22">
        <v>14</v>
      </c>
      <c r="L26" s="85">
        <v>1050</v>
      </c>
      <c r="M26" s="22">
        <v>12</v>
      </c>
      <c r="N26" s="22">
        <v>850</v>
      </c>
      <c r="O26" s="8">
        <f t="shared" si="0"/>
        <v>81</v>
      </c>
      <c r="P26" s="9">
        <f t="shared" si="1"/>
        <v>4500</v>
      </c>
      <c r="Q26" s="15">
        <f t="shared" si="2"/>
        <v>81</v>
      </c>
      <c r="R26" s="15">
        <f t="shared" si="3"/>
        <v>4500</v>
      </c>
    </row>
    <row r="27" spans="1:18" s="4" customFormat="1" ht="15.75">
      <c r="A27" s="17" t="s">
        <v>40</v>
      </c>
      <c r="B27" s="35" t="s">
        <v>87</v>
      </c>
      <c r="C27" s="22">
        <v>16</v>
      </c>
      <c r="D27" s="23">
        <v>1000</v>
      </c>
      <c r="E27" s="24">
        <v>19</v>
      </c>
      <c r="F27" s="24">
        <v>800</v>
      </c>
      <c r="G27" s="25">
        <v>16</v>
      </c>
      <c r="H27" s="23">
        <v>600</v>
      </c>
      <c r="I27" s="24">
        <v>4</v>
      </c>
      <c r="J27" s="85">
        <v>200</v>
      </c>
      <c r="K27" s="22">
        <v>14</v>
      </c>
      <c r="L27" s="86">
        <v>1050</v>
      </c>
      <c r="M27" s="22">
        <v>12</v>
      </c>
      <c r="N27" s="22">
        <v>850</v>
      </c>
      <c r="O27" s="8">
        <f t="shared" si="0"/>
        <v>81</v>
      </c>
      <c r="P27" s="9">
        <f t="shared" si="1"/>
        <v>4500</v>
      </c>
      <c r="Q27" s="15">
        <f t="shared" si="2"/>
        <v>81</v>
      </c>
      <c r="R27" s="15">
        <f t="shared" si="3"/>
        <v>4500</v>
      </c>
    </row>
    <row r="28" spans="1:18" s="4" customFormat="1" ht="15.75">
      <c r="A28" s="17" t="s">
        <v>41</v>
      </c>
      <c r="B28" s="35" t="s">
        <v>88</v>
      </c>
      <c r="C28" s="22">
        <v>16</v>
      </c>
      <c r="D28" s="23">
        <v>1000</v>
      </c>
      <c r="E28" s="24">
        <v>19</v>
      </c>
      <c r="F28" s="24">
        <v>800</v>
      </c>
      <c r="G28" s="25">
        <v>16</v>
      </c>
      <c r="H28" s="23">
        <v>600</v>
      </c>
      <c r="I28" s="24">
        <v>4</v>
      </c>
      <c r="J28" s="84">
        <v>200</v>
      </c>
      <c r="K28" s="22">
        <v>14</v>
      </c>
      <c r="L28" s="48">
        <v>1050</v>
      </c>
      <c r="M28" s="22">
        <v>12</v>
      </c>
      <c r="N28" s="22">
        <v>850</v>
      </c>
      <c r="O28" s="8">
        <f t="shared" si="0"/>
        <v>81</v>
      </c>
      <c r="P28" s="9">
        <f t="shared" si="1"/>
        <v>4500</v>
      </c>
      <c r="Q28" s="15">
        <f t="shared" si="2"/>
        <v>81</v>
      </c>
      <c r="R28" s="15">
        <f t="shared" si="3"/>
        <v>4500</v>
      </c>
    </row>
    <row r="29" spans="1:18" s="4" customFormat="1" ht="15.75">
      <c r="A29" s="17" t="s">
        <v>42</v>
      </c>
      <c r="B29" s="35" t="s">
        <v>38</v>
      </c>
      <c r="C29" s="16">
        <v>10</v>
      </c>
      <c r="D29" s="10">
        <v>800</v>
      </c>
      <c r="E29" s="24">
        <v>7</v>
      </c>
      <c r="F29" s="24">
        <v>400</v>
      </c>
      <c r="G29" s="25">
        <v>3</v>
      </c>
      <c r="H29" s="23">
        <v>200</v>
      </c>
      <c r="I29" s="24">
        <v>4</v>
      </c>
      <c r="J29" s="48">
        <v>200</v>
      </c>
      <c r="K29" s="53">
        <v>8</v>
      </c>
      <c r="L29" s="48">
        <v>500</v>
      </c>
      <c r="M29" s="53">
        <v>10</v>
      </c>
      <c r="N29" s="22">
        <v>700</v>
      </c>
      <c r="O29" s="8">
        <f t="shared" si="0"/>
        <v>42</v>
      </c>
      <c r="P29" s="9">
        <f t="shared" si="1"/>
        <v>2800</v>
      </c>
      <c r="Q29" s="15">
        <f t="shared" si="2"/>
        <v>42</v>
      </c>
      <c r="R29" s="15">
        <f t="shared" si="3"/>
        <v>2800</v>
      </c>
    </row>
    <row r="30" spans="1:18" s="4" customFormat="1" ht="15.75">
      <c r="A30" s="17" t="s">
        <v>43</v>
      </c>
      <c r="B30" s="35" t="s">
        <v>89</v>
      </c>
      <c r="C30" s="16">
        <v>16</v>
      </c>
      <c r="D30" s="10">
        <v>1000</v>
      </c>
      <c r="E30" s="7">
        <v>4</v>
      </c>
      <c r="F30" s="7">
        <v>400</v>
      </c>
      <c r="G30" s="5">
        <v>3</v>
      </c>
      <c r="H30" s="6">
        <v>200</v>
      </c>
      <c r="I30" s="7">
        <v>4</v>
      </c>
      <c r="J30" s="37">
        <v>200</v>
      </c>
      <c r="K30" s="16">
        <v>14</v>
      </c>
      <c r="L30" s="37">
        <v>1050</v>
      </c>
      <c r="M30" s="16">
        <v>10</v>
      </c>
      <c r="N30" s="16">
        <v>700</v>
      </c>
      <c r="O30" s="8">
        <f t="shared" si="0"/>
        <v>51</v>
      </c>
      <c r="P30" s="9">
        <f t="shared" si="1"/>
        <v>3550</v>
      </c>
      <c r="Q30" s="15">
        <f t="shared" si="2"/>
        <v>51</v>
      </c>
      <c r="R30" s="15">
        <f t="shared" si="3"/>
        <v>3550</v>
      </c>
    </row>
    <row r="31" spans="1:18" s="4" customFormat="1" ht="15.75">
      <c r="A31" s="17" t="s">
        <v>45</v>
      </c>
      <c r="B31" s="35" t="s">
        <v>90</v>
      </c>
      <c r="C31" s="16">
        <v>16</v>
      </c>
      <c r="D31" s="10">
        <v>1000</v>
      </c>
      <c r="E31" s="7">
        <v>4</v>
      </c>
      <c r="F31" s="7">
        <v>400</v>
      </c>
      <c r="G31" s="5">
        <v>3</v>
      </c>
      <c r="H31" s="6">
        <v>200</v>
      </c>
      <c r="I31" s="7">
        <v>4</v>
      </c>
      <c r="J31" s="47">
        <v>200</v>
      </c>
      <c r="K31" s="16">
        <v>14</v>
      </c>
      <c r="L31" s="47">
        <v>1050</v>
      </c>
      <c r="M31" s="16">
        <v>10</v>
      </c>
      <c r="N31" s="16">
        <v>700</v>
      </c>
      <c r="O31" s="8">
        <f t="shared" si="0"/>
        <v>51</v>
      </c>
      <c r="P31" s="9">
        <f t="shared" si="1"/>
        <v>3550</v>
      </c>
      <c r="Q31" s="15">
        <f t="shared" si="2"/>
        <v>51</v>
      </c>
      <c r="R31" s="15">
        <f t="shared" si="3"/>
        <v>3550</v>
      </c>
    </row>
    <row r="32" spans="1:18" s="4" customFormat="1" ht="15.75">
      <c r="A32" s="17" t="s">
        <v>46</v>
      </c>
      <c r="B32" s="35" t="s">
        <v>62</v>
      </c>
      <c r="C32" s="22">
        <v>16</v>
      </c>
      <c r="D32" s="23">
        <v>1000</v>
      </c>
      <c r="E32" s="24">
        <v>19</v>
      </c>
      <c r="F32" s="24">
        <v>800</v>
      </c>
      <c r="G32" s="25">
        <v>16</v>
      </c>
      <c r="H32" s="23">
        <v>600</v>
      </c>
      <c r="I32" s="24">
        <v>4</v>
      </c>
      <c r="J32" s="84">
        <v>200</v>
      </c>
      <c r="K32" s="22">
        <v>14</v>
      </c>
      <c r="L32" s="84">
        <v>1050</v>
      </c>
      <c r="M32" s="22">
        <v>12</v>
      </c>
      <c r="N32" s="22">
        <v>850</v>
      </c>
      <c r="O32" s="8">
        <f t="shared" si="0"/>
        <v>81</v>
      </c>
      <c r="P32" s="9">
        <f t="shared" si="1"/>
        <v>4500</v>
      </c>
      <c r="Q32" s="15">
        <f t="shared" si="2"/>
        <v>81</v>
      </c>
      <c r="R32" s="15">
        <f t="shared" si="3"/>
        <v>4500</v>
      </c>
    </row>
    <row r="33" spans="1:18" s="4" customFormat="1" ht="15.75">
      <c r="A33" s="17" t="s">
        <v>47</v>
      </c>
      <c r="B33" s="35" t="s">
        <v>69</v>
      </c>
      <c r="C33" s="16">
        <v>14</v>
      </c>
      <c r="D33" s="10">
        <v>800</v>
      </c>
      <c r="E33" s="7">
        <v>7</v>
      </c>
      <c r="F33" s="7">
        <v>400</v>
      </c>
      <c r="G33" s="5">
        <v>3</v>
      </c>
      <c r="H33" s="6">
        <v>200</v>
      </c>
      <c r="I33" s="7">
        <v>4</v>
      </c>
      <c r="J33" s="37">
        <v>200</v>
      </c>
      <c r="K33" s="16">
        <v>8</v>
      </c>
      <c r="L33" s="37">
        <v>500</v>
      </c>
      <c r="M33" s="16">
        <v>10</v>
      </c>
      <c r="N33" s="16">
        <v>700</v>
      </c>
      <c r="O33" s="8">
        <f t="shared" si="0"/>
        <v>46</v>
      </c>
      <c r="P33" s="9">
        <f t="shared" si="1"/>
        <v>2800</v>
      </c>
      <c r="Q33" s="15">
        <f t="shared" si="2"/>
        <v>46</v>
      </c>
      <c r="R33" s="15">
        <f t="shared" si="3"/>
        <v>2800</v>
      </c>
    </row>
    <row r="34" spans="1:18" s="4" customFormat="1" ht="15.75">
      <c r="A34" s="17" t="s">
        <v>48</v>
      </c>
      <c r="B34" s="35" t="s">
        <v>91</v>
      </c>
      <c r="C34" s="16">
        <v>16</v>
      </c>
      <c r="D34" s="10">
        <v>1000</v>
      </c>
      <c r="E34" s="7">
        <v>4</v>
      </c>
      <c r="F34" s="7">
        <v>400</v>
      </c>
      <c r="G34" s="5">
        <v>3</v>
      </c>
      <c r="H34" s="6">
        <v>200</v>
      </c>
      <c r="I34" s="7">
        <v>4</v>
      </c>
      <c r="J34" s="37">
        <v>200</v>
      </c>
      <c r="K34" s="16">
        <v>14</v>
      </c>
      <c r="L34" s="37">
        <v>1050</v>
      </c>
      <c r="M34" s="16">
        <v>10</v>
      </c>
      <c r="N34" s="16">
        <v>700</v>
      </c>
      <c r="O34" s="56">
        <f t="shared" si="0"/>
        <v>51</v>
      </c>
      <c r="P34" s="55">
        <f t="shared" si="1"/>
        <v>3550</v>
      </c>
      <c r="Q34" s="15">
        <f t="shared" si="2"/>
        <v>51</v>
      </c>
      <c r="R34" s="15">
        <f t="shared" si="3"/>
        <v>3550</v>
      </c>
    </row>
    <row r="35" spans="1:18" s="4" customFormat="1" ht="15.75">
      <c r="A35" s="17" t="s">
        <v>49</v>
      </c>
      <c r="B35" s="35" t="s">
        <v>25</v>
      </c>
      <c r="C35" s="16">
        <v>16</v>
      </c>
      <c r="D35" s="10">
        <v>1000</v>
      </c>
      <c r="E35" s="7">
        <v>4</v>
      </c>
      <c r="F35" s="7">
        <v>400</v>
      </c>
      <c r="G35" s="5">
        <v>3</v>
      </c>
      <c r="H35" s="6">
        <v>200</v>
      </c>
      <c r="I35" s="7">
        <v>4</v>
      </c>
      <c r="J35" s="37">
        <v>200</v>
      </c>
      <c r="K35" s="16">
        <v>14</v>
      </c>
      <c r="L35" s="37">
        <v>1050</v>
      </c>
      <c r="M35" s="16">
        <v>10</v>
      </c>
      <c r="N35" s="16">
        <v>700</v>
      </c>
      <c r="O35" s="56">
        <f t="shared" si="0"/>
        <v>51</v>
      </c>
      <c r="P35" s="55">
        <f t="shared" si="1"/>
        <v>3550</v>
      </c>
      <c r="Q35" s="15">
        <f t="shared" si="2"/>
        <v>51</v>
      </c>
      <c r="R35" s="15">
        <f t="shared" si="3"/>
        <v>3550</v>
      </c>
    </row>
    <row r="36" spans="1:18" s="4" customFormat="1" ht="15.75">
      <c r="A36" s="17" t="s">
        <v>50</v>
      </c>
      <c r="B36" s="35" t="s">
        <v>92</v>
      </c>
      <c r="C36" s="16">
        <v>16</v>
      </c>
      <c r="D36" s="10">
        <v>1000</v>
      </c>
      <c r="E36" s="7">
        <v>4</v>
      </c>
      <c r="F36" s="7">
        <v>400</v>
      </c>
      <c r="G36" s="5">
        <v>3</v>
      </c>
      <c r="H36" s="6">
        <v>200</v>
      </c>
      <c r="I36" s="7">
        <v>4</v>
      </c>
      <c r="J36" s="37">
        <v>200</v>
      </c>
      <c r="K36" s="16">
        <v>14</v>
      </c>
      <c r="L36" s="37">
        <v>1050</v>
      </c>
      <c r="M36" s="16">
        <v>12</v>
      </c>
      <c r="N36" s="16">
        <v>850</v>
      </c>
      <c r="O36" s="56">
        <f t="shared" si="0"/>
        <v>53</v>
      </c>
      <c r="P36" s="55">
        <f t="shared" si="1"/>
        <v>3700</v>
      </c>
      <c r="Q36" s="15">
        <f t="shared" si="2"/>
        <v>53</v>
      </c>
      <c r="R36" s="15">
        <f t="shared" si="3"/>
        <v>3700</v>
      </c>
    </row>
    <row r="37" spans="1:18" s="4" customFormat="1" ht="15.75">
      <c r="A37" s="17" t="s">
        <v>51</v>
      </c>
      <c r="B37" s="35" t="s">
        <v>93</v>
      </c>
      <c r="C37" s="16">
        <v>16</v>
      </c>
      <c r="D37" s="10">
        <v>1000</v>
      </c>
      <c r="E37" s="7">
        <v>4</v>
      </c>
      <c r="F37" s="7">
        <v>400</v>
      </c>
      <c r="G37" s="5">
        <v>3</v>
      </c>
      <c r="H37" s="6">
        <v>200</v>
      </c>
      <c r="I37" s="7">
        <v>4</v>
      </c>
      <c r="J37" s="37">
        <v>200</v>
      </c>
      <c r="K37" s="16">
        <v>14</v>
      </c>
      <c r="L37" s="37">
        <v>1050</v>
      </c>
      <c r="M37" s="16">
        <v>12</v>
      </c>
      <c r="N37" s="16">
        <v>850</v>
      </c>
      <c r="O37" s="56">
        <f t="shared" si="0"/>
        <v>53</v>
      </c>
      <c r="P37" s="55">
        <f t="shared" si="1"/>
        <v>3700</v>
      </c>
      <c r="Q37" s="15">
        <f t="shared" si="2"/>
        <v>53</v>
      </c>
      <c r="R37" s="15">
        <f t="shared" si="3"/>
        <v>3700</v>
      </c>
    </row>
    <row r="38" spans="1:18" s="4" customFormat="1" ht="16.5" customHeight="1" thickBot="1">
      <c r="A38" s="18" t="s">
        <v>52</v>
      </c>
      <c r="B38" s="38" t="s">
        <v>94</v>
      </c>
      <c r="C38" s="50">
        <v>16</v>
      </c>
      <c r="D38" s="43">
        <v>1000</v>
      </c>
      <c r="E38" s="41">
        <v>4</v>
      </c>
      <c r="F38" s="41">
        <v>400</v>
      </c>
      <c r="G38" s="42">
        <v>3</v>
      </c>
      <c r="H38" s="43">
        <v>200</v>
      </c>
      <c r="I38" s="41">
        <v>4</v>
      </c>
      <c r="J38" s="44">
        <v>200</v>
      </c>
      <c r="K38" s="39">
        <v>6</v>
      </c>
      <c r="L38" s="44">
        <v>400</v>
      </c>
      <c r="M38" s="39">
        <v>10</v>
      </c>
      <c r="N38" s="40">
        <v>700</v>
      </c>
      <c r="O38" s="72">
        <f t="shared" si="0"/>
        <v>43</v>
      </c>
      <c r="P38" s="73">
        <f t="shared" si="1"/>
        <v>2900</v>
      </c>
      <c r="Q38" s="15">
        <f t="shared" si="2"/>
        <v>43</v>
      </c>
      <c r="R38" s="15">
        <f t="shared" si="3"/>
        <v>2900</v>
      </c>
    </row>
    <row r="39" spans="1:16" ht="16.5" customHeight="1">
      <c r="A39" s="3"/>
      <c r="B39" s="4"/>
      <c r="C39" s="57"/>
      <c r="D39" s="12"/>
      <c r="E39" s="13"/>
      <c r="F39" s="12"/>
      <c r="G39" s="13"/>
      <c r="H39" s="4"/>
      <c r="I39" s="14"/>
      <c r="J39" s="4"/>
      <c r="K39" s="4"/>
      <c r="L39" s="4"/>
      <c r="M39" s="4"/>
      <c r="N39" s="4" t="s">
        <v>58</v>
      </c>
      <c r="O39" s="71" t="str">
        <f>CONCATENATE(SUM(O4:O38)," km")</f>
        <v>2109 km</v>
      </c>
      <c r="P39" s="69" t="str">
        <f>CONCATENATE(SUM(P4:P38)," m")</f>
        <v>129500 m</v>
      </c>
    </row>
    <row r="40" spans="1:16" ht="14.25">
      <c r="A40" s="3"/>
      <c r="B40" s="4"/>
      <c r="C40" s="13"/>
      <c r="D40" s="12"/>
      <c r="E40" s="13"/>
      <c r="F40" s="12"/>
      <c r="G40" s="13"/>
      <c r="H40" s="4"/>
      <c r="I40" s="14"/>
      <c r="J40" s="4"/>
      <c r="K40" s="4"/>
      <c r="L40" s="4"/>
      <c r="M40" s="4"/>
      <c r="N40" s="4" t="s">
        <v>59</v>
      </c>
      <c r="O40" s="82">
        <f>AVERAGE(O4:O39)</f>
        <v>60.25714285714286</v>
      </c>
      <c r="P40" s="83">
        <f>AVERAGE(P4:P38)</f>
        <v>3700</v>
      </c>
    </row>
    <row r="41" spans="1:16" ht="14.25">
      <c r="A41" s="3"/>
      <c r="B41" s="4"/>
      <c r="C41" s="12"/>
      <c r="D41" s="12"/>
      <c r="E41" s="13"/>
      <c r="F41" s="12"/>
      <c r="G41" s="13"/>
      <c r="H41" s="4"/>
      <c r="I41" s="14"/>
      <c r="J41" s="4"/>
      <c r="K41" s="4"/>
      <c r="L41" s="4"/>
      <c r="M41" s="4"/>
      <c r="N41" s="4" t="s">
        <v>60</v>
      </c>
      <c r="O41" s="65" t="str">
        <f>CONCATENATE(MAX(O4:O38)," km")</f>
        <v>81 km</v>
      </c>
      <c r="P41" s="70" t="str">
        <f>CONCATENATE(MAX(P4:P38)," m")</f>
        <v>4500 m</v>
      </c>
    </row>
    <row r="42" spans="1:16" ht="15" thickBo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 t="s">
        <v>61</v>
      </c>
      <c r="O42" s="67" t="str">
        <f>CONCATENATE(MIN(O4:O38)," km")</f>
        <v>37 km</v>
      </c>
      <c r="P42" s="68" t="str">
        <f>CONCATENATE(MIN(P4:P38)," m")</f>
        <v>2500 m</v>
      </c>
    </row>
  </sheetData>
  <sheetProtection/>
  <mergeCells count="8">
    <mergeCell ref="O2:P2"/>
    <mergeCell ref="E1:L1"/>
    <mergeCell ref="C2:D2"/>
    <mergeCell ref="E2:F2"/>
    <mergeCell ref="G2:H2"/>
    <mergeCell ref="I2:J2"/>
    <mergeCell ref="K2:L2"/>
    <mergeCell ref="M2:N2"/>
  </mergeCells>
  <printOptions/>
  <pageMargins left="0.2" right="0.2" top="0.15748031496062992" bottom="0.15748031496062992" header="0.15748031496062992" footer="0.15748031496062992"/>
  <pageSetup firstPageNumber="1" useFirstPageNumber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60" zoomScaleNormal="75" zoomScalePageLayoutView="0" workbookViewId="0" topLeftCell="A1">
      <selection activeCell="B41" sqref="B41"/>
    </sheetView>
  </sheetViews>
  <sheetFormatPr defaultColWidth="11.57421875" defaultRowHeight="12.75"/>
  <cols>
    <col min="1" max="1" width="3.7109375" style="0" customWidth="1"/>
    <col min="2" max="2" width="27.28125" style="0" customWidth="1"/>
    <col min="3" max="3" width="8.8515625" style="0" customWidth="1"/>
    <col min="4" max="4" width="8.57421875" style="0" customWidth="1"/>
  </cols>
  <sheetData>
    <row r="1" spans="1:16" ht="18.75" thickBot="1">
      <c r="A1" s="3"/>
      <c r="B1" s="4"/>
      <c r="C1" s="4"/>
      <c r="D1" s="4"/>
      <c r="E1" s="77" t="s">
        <v>78</v>
      </c>
      <c r="F1" s="78"/>
      <c r="G1" s="78"/>
      <c r="H1" s="78"/>
      <c r="I1" s="78"/>
      <c r="J1" s="78"/>
      <c r="K1" s="78"/>
      <c r="L1" s="78"/>
      <c r="M1" s="4"/>
      <c r="N1" s="4"/>
      <c r="O1" s="4"/>
      <c r="P1" s="4"/>
    </row>
    <row r="2" spans="1:16" ht="16.5" customHeight="1" thickBot="1">
      <c r="A2" s="3"/>
      <c r="B2" s="4"/>
      <c r="C2" s="79">
        <v>40370</v>
      </c>
      <c r="D2" s="80"/>
      <c r="E2" s="79">
        <v>40371</v>
      </c>
      <c r="F2" s="80"/>
      <c r="G2" s="79">
        <v>40372</v>
      </c>
      <c r="H2" s="80"/>
      <c r="I2" s="79">
        <v>40373</v>
      </c>
      <c r="J2" s="81"/>
      <c r="K2" s="79">
        <v>40374</v>
      </c>
      <c r="L2" s="80"/>
      <c r="M2" s="79">
        <v>40375</v>
      </c>
      <c r="N2" s="80"/>
      <c r="O2" s="75" t="s">
        <v>0</v>
      </c>
      <c r="P2" s="76"/>
    </row>
    <row r="3" spans="1:16" ht="16.5" customHeight="1" thickBot="1">
      <c r="A3" s="28"/>
      <c r="B3" s="29" t="s">
        <v>1</v>
      </c>
      <c r="C3" s="31" t="s">
        <v>2</v>
      </c>
      <c r="D3" s="30" t="s">
        <v>3</v>
      </c>
      <c r="E3" s="31" t="s">
        <v>2</v>
      </c>
      <c r="F3" s="30" t="s">
        <v>3</v>
      </c>
      <c r="G3" s="31" t="s">
        <v>2</v>
      </c>
      <c r="H3" s="30" t="s">
        <v>3</v>
      </c>
      <c r="I3" s="31" t="s">
        <v>2</v>
      </c>
      <c r="J3" s="32" t="s">
        <v>3</v>
      </c>
      <c r="K3" s="31" t="s">
        <v>2</v>
      </c>
      <c r="L3" s="32" t="s">
        <v>3</v>
      </c>
      <c r="M3" s="31" t="s">
        <v>2</v>
      </c>
      <c r="N3" s="32" t="s">
        <v>3</v>
      </c>
      <c r="O3" s="33" t="s">
        <v>2</v>
      </c>
      <c r="P3" s="34" t="s">
        <v>3</v>
      </c>
    </row>
    <row r="4" spans="1:16" ht="16.5" customHeight="1">
      <c r="A4" s="20" t="s">
        <v>4</v>
      </c>
      <c r="B4" s="74" t="s">
        <v>77</v>
      </c>
      <c r="C4" s="22">
        <v>4</v>
      </c>
      <c r="D4" s="23">
        <v>200</v>
      </c>
      <c r="E4" s="24">
        <v>21</v>
      </c>
      <c r="F4" s="24">
        <v>1400</v>
      </c>
      <c r="G4" s="25">
        <v>22</v>
      </c>
      <c r="H4" s="23">
        <v>1010</v>
      </c>
      <c r="I4" s="24">
        <v>10</v>
      </c>
      <c r="J4" s="36">
        <v>500</v>
      </c>
      <c r="K4" s="22">
        <v>24</v>
      </c>
      <c r="L4" s="36">
        <v>1250</v>
      </c>
      <c r="M4" s="22">
        <v>20</v>
      </c>
      <c r="N4" s="22">
        <v>1050</v>
      </c>
      <c r="O4" s="26">
        <f aca="true" t="shared" si="0" ref="O4:O38">SUM(C4,E4,G4,I4,K4,M4)</f>
        <v>101</v>
      </c>
      <c r="P4" s="27">
        <f aca="true" t="shared" si="1" ref="P4:P38">SUM(D4,F4,H4,J4,L4,N4)</f>
        <v>5410</v>
      </c>
    </row>
    <row r="5" spans="1:16" ht="16.5" customHeight="1">
      <c r="A5" s="20" t="s">
        <v>6</v>
      </c>
      <c r="B5" s="35" t="s">
        <v>53</v>
      </c>
      <c r="C5" s="16">
        <v>4</v>
      </c>
      <c r="D5" s="10">
        <v>200</v>
      </c>
      <c r="E5" s="7">
        <v>21</v>
      </c>
      <c r="F5" s="7">
        <v>1400</v>
      </c>
      <c r="G5" s="5">
        <v>22</v>
      </c>
      <c r="H5" s="6">
        <v>1010</v>
      </c>
      <c r="I5" s="7">
        <v>10</v>
      </c>
      <c r="J5" s="37">
        <v>500</v>
      </c>
      <c r="K5" s="16">
        <v>24</v>
      </c>
      <c r="L5" s="37">
        <v>1250</v>
      </c>
      <c r="M5" s="16">
        <v>20</v>
      </c>
      <c r="N5" s="16">
        <v>1050</v>
      </c>
      <c r="O5" s="26">
        <f t="shared" si="0"/>
        <v>101</v>
      </c>
      <c r="P5" s="27">
        <f t="shared" si="1"/>
        <v>5410</v>
      </c>
    </row>
    <row r="6" spans="1:16" ht="16.5" customHeight="1">
      <c r="A6" s="20" t="s">
        <v>8</v>
      </c>
      <c r="B6" s="19" t="s">
        <v>5</v>
      </c>
      <c r="C6" s="16">
        <v>4</v>
      </c>
      <c r="D6" s="10">
        <v>200</v>
      </c>
      <c r="E6" s="7">
        <v>21</v>
      </c>
      <c r="F6" s="7">
        <v>1400</v>
      </c>
      <c r="G6" s="5">
        <v>22</v>
      </c>
      <c r="H6" s="6">
        <v>1010</v>
      </c>
      <c r="I6" s="7">
        <v>10</v>
      </c>
      <c r="J6" s="37">
        <v>500</v>
      </c>
      <c r="K6" s="16">
        <v>24</v>
      </c>
      <c r="L6" s="37">
        <v>1250</v>
      </c>
      <c r="M6" s="16">
        <v>20</v>
      </c>
      <c r="N6" s="16">
        <v>1050</v>
      </c>
      <c r="O6" s="26">
        <f t="shared" si="0"/>
        <v>101</v>
      </c>
      <c r="P6" s="27">
        <f t="shared" si="1"/>
        <v>5410</v>
      </c>
    </row>
    <row r="7" spans="1:16" ht="16.5" customHeight="1">
      <c r="A7" s="20" t="s">
        <v>9</v>
      </c>
      <c r="B7" s="35" t="s">
        <v>34</v>
      </c>
      <c r="C7" s="16">
        <v>4</v>
      </c>
      <c r="D7" s="10">
        <v>200</v>
      </c>
      <c r="E7" s="7">
        <v>21</v>
      </c>
      <c r="F7" s="7">
        <v>1400</v>
      </c>
      <c r="G7" s="5">
        <v>22</v>
      </c>
      <c r="H7" s="6">
        <v>1010</v>
      </c>
      <c r="I7" s="7">
        <v>10</v>
      </c>
      <c r="J7" s="37">
        <v>500</v>
      </c>
      <c r="K7" s="16">
        <v>14</v>
      </c>
      <c r="L7" s="37">
        <v>730</v>
      </c>
      <c r="M7" s="16">
        <v>20</v>
      </c>
      <c r="N7" s="16">
        <v>1050</v>
      </c>
      <c r="O7" s="26">
        <f t="shared" si="0"/>
        <v>91</v>
      </c>
      <c r="P7" s="27">
        <f t="shared" si="1"/>
        <v>4890</v>
      </c>
    </row>
    <row r="8" spans="1:16" ht="16.5" customHeight="1">
      <c r="A8" s="20" t="s">
        <v>11</v>
      </c>
      <c r="B8" s="35" t="s">
        <v>31</v>
      </c>
      <c r="C8" s="16">
        <v>4</v>
      </c>
      <c r="D8" s="10">
        <v>200</v>
      </c>
      <c r="E8" s="7">
        <v>21</v>
      </c>
      <c r="F8" s="7">
        <v>1400</v>
      </c>
      <c r="G8" s="5">
        <v>22</v>
      </c>
      <c r="H8" s="6">
        <v>1010</v>
      </c>
      <c r="I8" s="7">
        <v>10</v>
      </c>
      <c r="J8" s="37">
        <v>500</v>
      </c>
      <c r="K8" s="16">
        <v>14</v>
      </c>
      <c r="L8" s="37">
        <v>730</v>
      </c>
      <c r="M8" s="16">
        <v>20</v>
      </c>
      <c r="N8" s="16">
        <v>1050</v>
      </c>
      <c r="O8" s="8">
        <f t="shared" si="0"/>
        <v>91</v>
      </c>
      <c r="P8" s="9">
        <f t="shared" si="1"/>
        <v>4890</v>
      </c>
    </row>
    <row r="9" spans="1:16" ht="16.5" customHeight="1">
      <c r="A9" s="20" t="s">
        <v>13</v>
      </c>
      <c r="B9" s="19" t="s">
        <v>10</v>
      </c>
      <c r="C9" s="16">
        <v>4</v>
      </c>
      <c r="D9" s="10">
        <v>200</v>
      </c>
      <c r="E9" s="7">
        <v>21</v>
      </c>
      <c r="F9" s="7">
        <v>1400</v>
      </c>
      <c r="G9" s="5">
        <v>22</v>
      </c>
      <c r="H9" s="6">
        <v>1010</v>
      </c>
      <c r="I9" s="7">
        <v>10</v>
      </c>
      <c r="J9" s="37">
        <v>500</v>
      </c>
      <c r="K9" s="16">
        <v>24</v>
      </c>
      <c r="L9" s="37">
        <v>1250</v>
      </c>
      <c r="M9" s="16">
        <v>4</v>
      </c>
      <c r="N9" s="16">
        <v>50</v>
      </c>
      <c r="O9" s="8">
        <f t="shared" si="0"/>
        <v>85</v>
      </c>
      <c r="P9" s="9">
        <f t="shared" si="1"/>
        <v>4410</v>
      </c>
    </row>
    <row r="10" spans="1:16" ht="16.5" customHeight="1">
      <c r="A10" s="20" t="s">
        <v>15</v>
      </c>
      <c r="B10" s="19" t="s">
        <v>7</v>
      </c>
      <c r="C10" s="16">
        <v>4</v>
      </c>
      <c r="D10" s="10">
        <v>200</v>
      </c>
      <c r="E10" s="7">
        <v>21</v>
      </c>
      <c r="F10" s="7">
        <v>1400</v>
      </c>
      <c r="G10" s="5">
        <v>22</v>
      </c>
      <c r="H10" s="6">
        <v>1010</v>
      </c>
      <c r="I10" s="7">
        <v>10</v>
      </c>
      <c r="J10" s="37">
        <v>500</v>
      </c>
      <c r="K10" s="16">
        <v>24</v>
      </c>
      <c r="L10" s="37">
        <v>1250</v>
      </c>
      <c r="M10" s="16">
        <v>4</v>
      </c>
      <c r="N10" s="16">
        <v>50</v>
      </c>
      <c r="O10" s="8">
        <f t="shared" si="0"/>
        <v>85</v>
      </c>
      <c r="P10" s="9">
        <f t="shared" si="1"/>
        <v>4410</v>
      </c>
    </row>
    <row r="11" spans="1:16" ht="16.5" customHeight="1">
      <c r="A11" s="20" t="s">
        <v>17</v>
      </c>
      <c r="B11" s="19" t="s">
        <v>62</v>
      </c>
      <c r="C11" s="16">
        <v>4</v>
      </c>
      <c r="D11" s="10">
        <v>200</v>
      </c>
      <c r="E11" s="7">
        <v>21</v>
      </c>
      <c r="F11" s="7">
        <v>1400</v>
      </c>
      <c r="G11" s="5">
        <v>22</v>
      </c>
      <c r="H11" s="6">
        <v>1010</v>
      </c>
      <c r="I11" s="7">
        <v>10</v>
      </c>
      <c r="J11" s="37">
        <v>500</v>
      </c>
      <c r="K11" s="16">
        <v>24</v>
      </c>
      <c r="L11" s="37">
        <v>1250</v>
      </c>
      <c r="M11" s="16">
        <v>0</v>
      </c>
      <c r="N11" s="16">
        <v>0</v>
      </c>
      <c r="O11" s="8">
        <f t="shared" si="0"/>
        <v>81</v>
      </c>
      <c r="P11" s="9">
        <f t="shared" si="1"/>
        <v>4360</v>
      </c>
    </row>
    <row r="12" spans="1:16" ht="16.5" customHeight="1">
      <c r="A12" s="20" t="s">
        <v>19</v>
      </c>
      <c r="B12" s="35" t="s">
        <v>65</v>
      </c>
      <c r="C12" s="16">
        <v>4</v>
      </c>
      <c r="D12" s="10">
        <v>200</v>
      </c>
      <c r="E12" s="7">
        <v>21</v>
      </c>
      <c r="F12" s="7">
        <v>1400</v>
      </c>
      <c r="G12" s="5">
        <v>12</v>
      </c>
      <c r="H12" s="6">
        <v>600</v>
      </c>
      <c r="I12" s="7">
        <v>10</v>
      </c>
      <c r="J12" s="37">
        <v>500</v>
      </c>
      <c r="K12" s="16">
        <v>14</v>
      </c>
      <c r="L12" s="37">
        <v>730</v>
      </c>
      <c r="M12" s="16">
        <v>20</v>
      </c>
      <c r="N12" s="16">
        <v>1050</v>
      </c>
      <c r="O12" s="8">
        <f t="shared" si="0"/>
        <v>81</v>
      </c>
      <c r="P12" s="9">
        <f t="shared" si="1"/>
        <v>4480</v>
      </c>
    </row>
    <row r="13" spans="1:16" ht="16.5" customHeight="1">
      <c r="A13" s="20" t="s">
        <v>21</v>
      </c>
      <c r="B13" s="19" t="s">
        <v>14</v>
      </c>
      <c r="C13" s="16">
        <v>4</v>
      </c>
      <c r="D13" s="10">
        <v>200</v>
      </c>
      <c r="E13" s="7">
        <v>21</v>
      </c>
      <c r="F13" s="7">
        <v>1400</v>
      </c>
      <c r="G13" s="5">
        <v>22</v>
      </c>
      <c r="H13" s="6">
        <v>1010</v>
      </c>
      <c r="I13" s="7">
        <v>8</v>
      </c>
      <c r="J13" s="37">
        <v>300</v>
      </c>
      <c r="K13" s="16">
        <v>20</v>
      </c>
      <c r="L13" s="37">
        <v>1000</v>
      </c>
      <c r="M13" s="16">
        <v>4</v>
      </c>
      <c r="N13" s="16">
        <v>50</v>
      </c>
      <c r="O13" s="8">
        <f t="shared" si="0"/>
        <v>79</v>
      </c>
      <c r="P13" s="9">
        <f t="shared" si="1"/>
        <v>3960</v>
      </c>
    </row>
    <row r="14" spans="1:16" ht="16.5" customHeight="1">
      <c r="A14" s="20" t="s">
        <v>23</v>
      </c>
      <c r="B14" s="35" t="s">
        <v>67</v>
      </c>
      <c r="C14" s="16">
        <v>4</v>
      </c>
      <c r="D14" s="10">
        <v>200</v>
      </c>
      <c r="E14" s="7">
        <v>21</v>
      </c>
      <c r="F14" s="7">
        <v>1400</v>
      </c>
      <c r="G14" s="5">
        <v>22</v>
      </c>
      <c r="H14" s="6">
        <v>1010</v>
      </c>
      <c r="I14" s="7">
        <v>10</v>
      </c>
      <c r="J14" s="37">
        <v>500</v>
      </c>
      <c r="K14" s="16">
        <v>14</v>
      </c>
      <c r="L14" s="37">
        <v>730</v>
      </c>
      <c r="M14" s="16">
        <v>4</v>
      </c>
      <c r="N14" s="16">
        <v>50</v>
      </c>
      <c r="O14" s="8">
        <f t="shared" si="0"/>
        <v>75</v>
      </c>
      <c r="P14" s="9">
        <f t="shared" si="1"/>
        <v>3890</v>
      </c>
    </row>
    <row r="15" spans="1:16" ht="16.5" customHeight="1">
      <c r="A15" s="20" t="s">
        <v>24</v>
      </c>
      <c r="B15" s="35" t="s">
        <v>64</v>
      </c>
      <c r="C15" s="16">
        <v>4</v>
      </c>
      <c r="D15" s="10">
        <v>200</v>
      </c>
      <c r="E15" s="7">
        <v>21</v>
      </c>
      <c r="F15" s="7">
        <v>1400</v>
      </c>
      <c r="G15" s="5">
        <v>22</v>
      </c>
      <c r="H15" s="6">
        <v>1010</v>
      </c>
      <c r="I15" s="7">
        <v>10</v>
      </c>
      <c r="J15" s="37">
        <v>500</v>
      </c>
      <c r="K15" s="16">
        <v>14</v>
      </c>
      <c r="L15" s="37">
        <v>730</v>
      </c>
      <c r="M15" s="16">
        <v>4</v>
      </c>
      <c r="N15" s="16">
        <v>50</v>
      </c>
      <c r="O15" s="8">
        <f t="shared" si="0"/>
        <v>75</v>
      </c>
      <c r="P15" s="9">
        <f t="shared" si="1"/>
        <v>3890</v>
      </c>
    </row>
    <row r="16" spans="1:16" ht="16.5" customHeight="1">
      <c r="A16" s="20" t="s">
        <v>26</v>
      </c>
      <c r="B16" s="35" t="s">
        <v>16</v>
      </c>
      <c r="C16" s="16">
        <v>4</v>
      </c>
      <c r="D16" s="10">
        <v>200</v>
      </c>
      <c r="E16" s="7">
        <v>21</v>
      </c>
      <c r="F16" s="7">
        <v>1400</v>
      </c>
      <c r="G16" s="5">
        <v>22</v>
      </c>
      <c r="H16" s="6">
        <v>1010</v>
      </c>
      <c r="I16" s="7">
        <v>8</v>
      </c>
      <c r="J16" s="37">
        <v>300</v>
      </c>
      <c r="K16" s="16">
        <v>14</v>
      </c>
      <c r="L16" s="37">
        <v>730</v>
      </c>
      <c r="M16" s="16">
        <v>4</v>
      </c>
      <c r="N16" s="16">
        <v>50</v>
      </c>
      <c r="O16" s="8">
        <f t="shared" si="0"/>
        <v>73</v>
      </c>
      <c r="P16" s="9">
        <f t="shared" si="1"/>
        <v>3690</v>
      </c>
    </row>
    <row r="17" spans="1:16" ht="16.5" customHeight="1">
      <c r="A17" s="20" t="s">
        <v>27</v>
      </c>
      <c r="B17" s="35" t="s">
        <v>73</v>
      </c>
      <c r="C17" s="16">
        <v>4</v>
      </c>
      <c r="D17" s="10">
        <v>200</v>
      </c>
      <c r="E17" s="7">
        <v>21</v>
      </c>
      <c r="F17" s="7">
        <v>1400</v>
      </c>
      <c r="G17" s="5">
        <v>22</v>
      </c>
      <c r="H17" s="6">
        <v>1010</v>
      </c>
      <c r="I17" s="7">
        <v>4</v>
      </c>
      <c r="J17" s="37">
        <v>100</v>
      </c>
      <c r="K17" s="16">
        <v>14</v>
      </c>
      <c r="L17" s="37">
        <v>730</v>
      </c>
      <c r="M17" s="16">
        <v>4</v>
      </c>
      <c r="N17" s="16">
        <v>50</v>
      </c>
      <c r="O17" s="8">
        <f t="shared" si="0"/>
        <v>69</v>
      </c>
      <c r="P17" s="9">
        <f t="shared" si="1"/>
        <v>3490</v>
      </c>
    </row>
    <row r="18" spans="1:16" ht="16.5" customHeight="1">
      <c r="A18" s="20" t="s">
        <v>28</v>
      </c>
      <c r="B18" s="35" t="s">
        <v>72</v>
      </c>
      <c r="C18" s="16">
        <v>4</v>
      </c>
      <c r="D18" s="10">
        <v>200</v>
      </c>
      <c r="E18" s="7">
        <v>21</v>
      </c>
      <c r="F18" s="7">
        <v>1400</v>
      </c>
      <c r="G18" s="5">
        <v>22</v>
      </c>
      <c r="H18" s="6">
        <v>1010</v>
      </c>
      <c r="I18" s="7">
        <v>4</v>
      </c>
      <c r="J18" s="37">
        <v>100</v>
      </c>
      <c r="K18" s="16">
        <v>14</v>
      </c>
      <c r="L18" s="37">
        <v>730</v>
      </c>
      <c r="M18" s="16">
        <v>4</v>
      </c>
      <c r="N18" s="16">
        <v>50</v>
      </c>
      <c r="O18" s="8">
        <f t="shared" si="0"/>
        <v>69</v>
      </c>
      <c r="P18" s="9">
        <f t="shared" si="1"/>
        <v>3490</v>
      </c>
    </row>
    <row r="19" spans="1:16" ht="16.5" customHeight="1">
      <c r="A19" s="20" t="s">
        <v>29</v>
      </c>
      <c r="B19" s="35" t="s">
        <v>71</v>
      </c>
      <c r="C19" s="16">
        <v>4</v>
      </c>
      <c r="D19" s="10">
        <v>200</v>
      </c>
      <c r="E19" s="7">
        <v>21</v>
      </c>
      <c r="F19" s="7">
        <v>1400</v>
      </c>
      <c r="G19" s="5">
        <v>22</v>
      </c>
      <c r="H19" s="6">
        <v>1010</v>
      </c>
      <c r="I19" s="7">
        <v>4</v>
      </c>
      <c r="J19" s="37">
        <v>100</v>
      </c>
      <c r="K19" s="16">
        <v>14</v>
      </c>
      <c r="L19" s="37">
        <v>730</v>
      </c>
      <c r="M19" s="16">
        <v>4</v>
      </c>
      <c r="N19" s="16">
        <v>50</v>
      </c>
      <c r="O19" s="8">
        <f t="shared" si="0"/>
        <v>69</v>
      </c>
      <c r="P19" s="9">
        <f t="shared" si="1"/>
        <v>3490</v>
      </c>
    </row>
    <row r="20" spans="1:16" ht="16.5" customHeight="1">
      <c r="A20" s="20" t="s">
        <v>30</v>
      </c>
      <c r="B20" s="35" t="s">
        <v>57</v>
      </c>
      <c r="C20" s="16">
        <v>4</v>
      </c>
      <c r="D20" s="10">
        <v>200</v>
      </c>
      <c r="E20" s="7">
        <v>21</v>
      </c>
      <c r="F20" s="7">
        <v>1400</v>
      </c>
      <c r="G20" s="5">
        <v>22</v>
      </c>
      <c r="H20" s="6">
        <v>1010</v>
      </c>
      <c r="I20" s="7">
        <v>4</v>
      </c>
      <c r="J20" s="37">
        <v>100</v>
      </c>
      <c r="K20" s="16">
        <v>14</v>
      </c>
      <c r="L20" s="37">
        <v>730</v>
      </c>
      <c r="M20" s="16">
        <v>4</v>
      </c>
      <c r="N20" s="16">
        <v>50</v>
      </c>
      <c r="O20" s="8">
        <f t="shared" si="0"/>
        <v>69</v>
      </c>
      <c r="P20" s="9">
        <f t="shared" si="1"/>
        <v>3490</v>
      </c>
    </row>
    <row r="21" spans="1:16" ht="16.5" customHeight="1">
      <c r="A21" s="20" t="s">
        <v>32</v>
      </c>
      <c r="B21" s="35" t="s">
        <v>12</v>
      </c>
      <c r="C21" s="16">
        <v>4</v>
      </c>
      <c r="D21" s="10">
        <v>200</v>
      </c>
      <c r="E21" s="7">
        <v>21</v>
      </c>
      <c r="F21" s="7">
        <v>1400</v>
      </c>
      <c r="G21" s="5">
        <v>12</v>
      </c>
      <c r="H21" s="6">
        <v>600</v>
      </c>
      <c r="I21" s="7">
        <v>10</v>
      </c>
      <c r="J21" s="37">
        <v>500</v>
      </c>
      <c r="K21" s="16">
        <v>14</v>
      </c>
      <c r="L21" s="37">
        <v>730</v>
      </c>
      <c r="M21" s="16">
        <v>4</v>
      </c>
      <c r="N21" s="16">
        <v>50</v>
      </c>
      <c r="O21" s="8">
        <f t="shared" si="0"/>
        <v>65</v>
      </c>
      <c r="P21" s="9">
        <f t="shared" si="1"/>
        <v>3480</v>
      </c>
    </row>
    <row r="22" spans="1:16" ht="16.5" customHeight="1">
      <c r="A22" s="20" t="s">
        <v>33</v>
      </c>
      <c r="B22" s="35" t="s">
        <v>25</v>
      </c>
      <c r="C22" s="16">
        <v>4</v>
      </c>
      <c r="D22" s="10">
        <v>200</v>
      </c>
      <c r="E22" s="7">
        <v>21</v>
      </c>
      <c r="F22" s="7">
        <v>1400</v>
      </c>
      <c r="G22" s="5">
        <v>12</v>
      </c>
      <c r="H22" s="6">
        <v>600</v>
      </c>
      <c r="I22" s="7">
        <v>8</v>
      </c>
      <c r="J22" s="37">
        <v>300</v>
      </c>
      <c r="K22" s="16">
        <v>14</v>
      </c>
      <c r="L22" s="37">
        <v>730</v>
      </c>
      <c r="M22" s="16">
        <v>4</v>
      </c>
      <c r="N22" s="16">
        <v>50</v>
      </c>
      <c r="O22" s="8">
        <f t="shared" si="0"/>
        <v>63</v>
      </c>
      <c r="P22" s="9">
        <f t="shared" si="1"/>
        <v>3280</v>
      </c>
    </row>
    <row r="23" spans="1:16" ht="16.5" customHeight="1">
      <c r="A23" s="20" t="s">
        <v>35</v>
      </c>
      <c r="B23" s="35" t="s">
        <v>63</v>
      </c>
      <c r="C23" s="16">
        <v>4</v>
      </c>
      <c r="D23" s="10">
        <v>200</v>
      </c>
      <c r="E23" s="7">
        <v>21</v>
      </c>
      <c r="F23" s="7">
        <v>1400</v>
      </c>
      <c r="G23" s="5">
        <v>12</v>
      </c>
      <c r="H23" s="6">
        <v>600</v>
      </c>
      <c r="I23" s="7">
        <v>8</v>
      </c>
      <c r="J23" s="37">
        <v>300</v>
      </c>
      <c r="K23" s="16">
        <v>14</v>
      </c>
      <c r="L23" s="37">
        <v>730</v>
      </c>
      <c r="M23" s="16">
        <v>4</v>
      </c>
      <c r="N23" s="16">
        <v>50</v>
      </c>
      <c r="O23" s="8">
        <f t="shared" si="0"/>
        <v>63</v>
      </c>
      <c r="P23" s="9">
        <f t="shared" si="1"/>
        <v>3280</v>
      </c>
    </row>
    <row r="24" spans="1:16" ht="16.5" customHeight="1">
      <c r="A24" s="20" t="s">
        <v>36</v>
      </c>
      <c r="B24" s="35" t="s">
        <v>68</v>
      </c>
      <c r="C24" s="16">
        <v>4</v>
      </c>
      <c r="D24" s="10">
        <v>200</v>
      </c>
      <c r="E24" s="7">
        <v>21</v>
      </c>
      <c r="F24" s="7">
        <v>1400</v>
      </c>
      <c r="G24" s="5">
        <v>8</v>
      </c>
      <c r="H24" s="6">
        <v>200</v>
      </c>
      <c r="I24" s="7">
        <v>10</v>
      </c>
      <c r="J24" s="37">
        <v>500</v>
      </c>
      <c r="K24" s="16">
        <v>14</v>
      </c>
      <c r="L24" s="37">
        <v>730</v>
      </c>
      <c r="M24" s="16">
        <v>4</v>
      </c>
      <c r="N24" s="16">
        <v>50</v>
      </c>
      <c r="O24" s="8">
        <f t="shared" si="0"/>
        <v>61</v>
      </c>
      <c r="P24" s="9">
        <f t="shared" si="1"/>
        <v>3080</v>
      </c>
    </row>
    <row r="25" spans="1:16" ht="16.5" customHeight="1">
      <c r="A25" s="20" t="s">
        <v>37</v>
      </c>
      <c r="B25" s="35" t="s">
        <v>54</v>
      </c>
      <c r="C25" s="16">
        <v>4</v>
      </c>
      <c r="D25" s="10">
        <v>200</v>
      </c>
      <c r="E25" s="7">
        <v>21</v>
      </c>
      <c r="F25" s="7">
        <v>1400</v>
      </c>
      <c r="G25" s="5">
        <v>12</v>
      </c>
      <c r="H25" s="6">
        <v>600</v>
      </c>
      <c r="I25" s="7">
        <v>4</v>
      </c>
      <c r="J25" s="37">
        <v>100</v>
      </c>
      <c r="K25" s="16">
        <v>14</v>
      </c>
      <c r="L25" s="37">
        <v>730</v>
      </c>
      <c r="M25" s="16">
        <v>4</v>
      </c>
      <c r="N25" s="16">
        <v>50</v>
      </c>
      <c r="O25" s="8">
        <f t="shared" si="0"/>
        <v>59</v>
      </c>
      <c r="P25" s="9">
        <f t="shared" si="1"/>
        <v>3080</v>
      </c>
    </row>
    <row r="26" spans="1:16" ht="16.5" customHeight="1">
      <c r="A26" s="20" t="s">
        <v>39</v>
      </c>
      <c r="B26" s="35" t="s">
        <v>66</v>
      </c>
      <c r="C26" s="16">
        <v>4</v>
      </c>
      <c r="D26" s="10">
        <v>200</v>
      </c>
      <c r="E26" s="7">
        <v>21</v>
      </c>
      <c r="F26" s="7">
        <v>1400</v>
      </c>
      <c r="G26" s="5">
        <v>12</v>
      </c>
      <c r="H26" s="6">
        <v>600</v>
      </c>
      <c r="I26" s="7">
        <v>4</v>
      </c>
      <c r="J26" s="47">
        <v>100</v>
      </c>
      <c r="K26" s="50">
        <v>14</v>
      </c>
      <c r="L26" s="47">
        <v>730</v>
      </c>
      <c r="M26" s="50">
        <v>4</v>
      </c>
      <c r="N26" s="16">
        <v>50</v>
      </c>
      <c r="O26" s="8">
        <f t="shared" si="0"/>
        <v>59</v>
      </c>
      <c r="P26" s="9">
        <f t="shared" si="1"/>
        <v>3080</v>
      </c>
    </row>
    <row r="27" spans="1:16" ht="16.5" customHeight="1">
      <c r="A27" s="20" t="s">
        <v>40</v>
      </c>
      <c r="B27" s="19" t="s">
        <v>22</v>
      </c>
      <c r="C27" s="16">
        <v>4</v>
      </c>
      <c r="D27" s="10">
        <v>200</v>
      </c>
      <c r="E27" s="7">
        <v>14</v>
      </c>
      <c r="F27" s="7">
        <v>970</v>
      </c>
      <c r="G27" s="5">
        <v>12</v>
      </c>
      <c r="H27" s="6">
        <v>600</v>
      </c>
      <c r="I27" s="45">
        <v>10</v>
      </c>
      <c r="J27" s="49">
        <v>500</v>
      </c>
      <c r="K27" s="52">
        <v>14</v>
      </c>
      <c r="L27" s="51">
        <v>730</v>
      </c>
      <c r="M27" s="52">
        <v>4</v>
      </c>
      <c r="N27" s="54">
        <v>50</v>
      </c>
      <c r="O27" s="8">
        <f t="shared" si="0"/>
        <v>58</v>
      </c>
      <c r="P27" s="9">
        <f t="shared" si="1"/>
        <v>3050</v>
      </c>
    </row>
    <row r="28" spans="1:16" ht="16.5" customHeight="1">
      <c r="A28" s="20" t="s">
        <v>41</v>
      </c>
      <c r="B28" s="35" t="s">
        <v>55</v>
      </c>
      <c r="C28" s="16">
        <v>4</v>
      </c>
      <c r="D28" s="10">
        <v>200</v>
      </c>
      <c r="E28" s="24">
        <v>14</v>
      </c>
      <c r="F28" s="24">
        <v>970</v>
      </c>
      <c r="G28" s="25">
        <v>12</v>
      </c>
      <c r="H28" s="23">
        <v>600</v>
      </c>
      <c r="I28" s="46">
        <v>8</v>
      </c>
      <c r="J28" s="49">
        <v>300</v>
      </c>
      <c r="K28" s="52">
        <v>14</v>
      </c>
      <c r="L28" s="51">
        <v>730</v>
      </c>
      <c r="M28" s="52">
        <v>4</v>
      </c>
      <c r="N28" s="54">
        <v>50</v>
      </c>
      <c r="O28" s="8">
        <f t="shared" si="0"/>
        <v>56</v>
      </c>
      <c r="P28" s="9">
        <f t="shared" si="1"/>
        <v>2850</v>
      </c>
    </row>
    <row r="29" spans="1:16" ht="16.5" customHeight="1">
      <c r="A29" s="20" t="s">
        <v>42</v>
      </c>
      <c r="B29" s="35" t="s">
        <v>44</v>
      </c>
      <c r="C29" s="16">
        <v>4</v>
      </c>
      <c r="D29" s="10">
        <v>200</v>
      </c>
      <c r="E29" s="24">
        <v>14</v>
      </c>
      <c r="F29" s="24">
        <v>970</v>
      </c>
      <c r="G29" s="25">
        <v>12</v>
      </c>
      <c r="H29" s="23">
        <v>600</v>
      </c>
      <c r="I29" s="24">
        <v>8</v>
      </c>
      <c r="J29" s="48">
        <v>300</v>
      </c>
      <c r="K29" s="53">
        <v>14</v>
      </c>
      <c r="L29" s="48">
        <v>730</v>
      </c>
      <c r="M29" s="53">
        <v>4</v>
      </c>
      <c r="N29" s="22">
        <v>50</v>
      </c>
      <c r="O29" s="8">
        <f t="shared" si="0"/>
        <v>56</v>
      </c>
      <c r="P29" s="9">
        <f t="shared" si="1"/>
        <v>2850</v>
      </c>
    </row>
    <row r="30" spans="1:16" ht="16.5" customHeight="1">
      <c r="A30" s="20" t="s">
        <v>43</v>
      </c>
      <c r="B30" s="35" t="s">
        <v>75</v>
      </c>
      <c r="C30" s="16">
        <v>4</v>
      </c>
      <c r="D30" s="10">
        <v>200</v>
      </c>
      <c r="E30" s="7">
        <v>14</v>
      </c>
      <c r="F30" s="7">
        <v>970</v>
      </c>
      <c r="G30" s="5">
        <v>12</v>
      </c>
      <c r="H30" s="6">
        <v>600</v>
      </c>
      <c r="I30" s="7">
        <v>8</v>
      </c>
      <c r="J30" s="37">
        <v>300</v>
      </c>
      <c r="K30" s="16">
        <v>14</v>
      </c>
      <c r="L30" s="37">
        <v>730</v>
      </c>
      <c r="M30" s="16">
        <v>4</v>
      </c>
      <c r="N30" s="16">
        <v>50</v>
      </c>
      <c r="O30" s="8">
        <f t="shared" si="0"/>
        <v>56</v>
      </c>
      <c r="P30" s="9">
        <f t="shared" si="1"/>
        <v>2850</v>
      </c>
    </row>
    <row r="31" spans="1:16" ht="16.5" customHeight="1">
      <c r="A31" s="20" t="s">
        <v>45</v>
      </c>
      <c r="B31" s="35" t="s">
        <v>56</v>
      </c>
      <c r="C31" s="16">
        <v>4</v>
      </c>
      <c r="D31" s="10">
        <v>200</v>
      </c>
      <c r="E31" s="7">
        <v>10</v>
      </c>
      <c r="F31" s="7">
        <v>260</v>
      </c>
      <c r="G31" s="5">
        <v>12</v>
      </c>
      <c r="H31" s="6">
        <v>600</v>
      </c>
      <c r="I31" s="7">
        <v>8</v>
      </c>
      <c r="J31" s="37">
        <v>300</v>
      </c>
      <c r="K31" s="16">
        <v>14</v>
      </c>
      <c r="L31" s="37">
        <v>730</v>
      </c>
      <c r="M31" s="16">
        <v>4</v>
      </c>
      <c r="N31" s="16">
        <v>50</v>
      </c>
      <c r="O31" s="8">
        <f t="shared" si="0"/>
        <v>52</v>
      </c>
      <c r="P31" s="9">
        <f t="shared" si="1"/>
        <v>2140</v>
      </c>
    </row>
    <row r="32" spans="1:16" ht="16.5" customHeight="1">
      <c r="A32" s="20" t="s">
        <v>46</v>
      </c>
      <c r="B32" s="35" t="s">
        <v>70</v>
      </c>
      <c r="C32" s="16">
        <v>4</v>
      </c>
      <c r="D32" s="10">
        <v>200</v>
      </c>
      <c r="E32" s="7">
        <v>10</v>
      </c>
      <c r="F32" s="7">
        <v>260</v>
      </c>
      <c r="G32" s="5">
        <v>12</v>
      </c>
      <c r="H32" s="6">
        <v>600</v>
      </c>
      <c r="I32" s="7">
        <v>8</v>
      </c>
      <c r="J32" s="37">
        <v>300</v>
      </c>
      <c r="K32" s="16">
        <v>14</v>
      </c>
      <c r="L32" s="37">
        <v>730</v>
      </c>
      <c r="M32" s="16">
        <v>4</v>
      </c>
      <c r="N32" s="16">
        <v>50</v>
      </c>
      <c r="O32" s="8">
        <f t="shared" si="0"/>
        <v>52</v>
      </c>
      <c r="P32" s="9">
        <f t="shared" si="1"/>
        <v>2140</v>
      </c>
    </row>
    <row r="33" spans="1:16" ht="16.5" customHeight="1">
      <c r="A33" s="20" t="s">
        <v>47</v>
      </c>
      <c r="B33" s="19" t="s">
        <v>20</v>
      </c>
      <c r="C33" s="16">
        <v>4</v>
      </c>
      <c r="D33" s="10">
        <v>200</v>
      </c>
      <c r="E33" s="7">
        <v>14</v>
      </c>
      <c r="F33" s="7">
        <v>970</v>
      </c>
      <c r="G33" s="5">
        <v>12</v>
      </c>
      <c r="H33" s="6">
        <v>600</v>
      </c>
      <c r="I33" s="7">
        <v>8</v>
      </c>
      <c r="J33" s="37">
        <v>300</v>
      </c>
      <c r="K33" s="16">
        <v>8</v>
      </c>
      <c r="L33" s="37">
        <v>200</v>
      </c>
      <c r="M33" s="16">
        <v>4</v>
      </c>
      <c r="N33" s="16">
        <v>50</v>
      </c>
      <c r="O33" s="8">
        <f t="shared" si="0"/>
        <v>50</v>
      </c>
      <c r="P33" s="9">
        <f t="shared" si="1"/>
        <v>2320</v>
      </c>
    </row>
    <row r="34" spans="1:16" ht="16.5" customHeight="1">
      <c r="A34" s="20" t="s">
        <v>48</v>
      </c>
      <c r="B34" s="19" t="s">
        <v>18</v>
      </c>
      <c r="C34" s="16">
        <v>4</v>
      </c>
      <c r="D34" s="10">
        <v>200</v>
      </c>
      <c r="E34" s="7">
        <v>14</v>
      </c>
      <c r="F34" s="7">
        <v>970</v>
      </c>
      <c r="G34" s="5">
        <v>12</v>
      </c>
      <c r="H34" s="6">
        <v>600</v>
      </c>
      <c r="I34" s="7">
        <v>8</v>
      </c>
      <c r="J34" s="37">
        <v>300</v>
      </c>
      <c r="K34" s="16">
        <v>8</v>
      </c>
      <c r="L34" s="37">
        <v>200</v>
      </c>
      <c r="M34" s="16">
        <v>4</v>
      </c>
      <c r="N34" s="16">
        <v>50</v>
      </c>
      <c r="O34" s="56">
        <f t="shared" si="0"/>
        <v>50</v>
      </c>
      <c r="P34" s="66">
        <f t="shared" si="1"/>
        <v>2320</v>
      </c>
    </row>
    <row r="35" spans="1:16" ht="16.5" customHeight="1">
      <c r="A35" s="20" t="s">
        <v>49</v>
      </c>
      <c r="B35" s="35" t="s">
        <v>38</v>
      </c>
      <c r="C35" s="16">
        <v>4</v>
      </c>
      <c r="D35" s="10">
        <v>200</v>
      </c>
      <c r="E35" s="7">
        <v>10</v>
      </c>
      <c r="F35" s="7">
        <v>260</v>
      </c>
      <c r="G35" s="5">
        <v>8</v>
      </c>
      <c r="H35" s="6">
        <v>200</v>
      </c>
      <c r="I35" s="7">
        <v>10</v>
      </c>
      <c r="J35" s="37">
        <v>500</v>
      </c>
      <c r="K35" s="16">
        <v>14</v>
      </c>
      <c r="L35" s="37">
        <v>730</v>
      </c>
      <c r="M35" s="16">
        <v>4</v>
      </c>
      <c r="N35" s="16">
        <v>50</v>
      </c>
      <c r="O35" s="56">
        <f t="shared" si="0"/>
        <v>50</v>
      </c>
      <c r="P35" s="66">
        <f t="shared" si="1"/>
        <v>1940</v>
      </c>
    </row>
    <row r="36" spans="1:16" ht="16.5" customHeight="1">
      <c r="A36" s="20" t="s">
        <v>50</v>
      </c>
      <c r="B36" s="19" t="s">
        <v>69</v>
      </c>
      <c r="C36" s="16">
        <v>4</v>
      </c>
      <c r="D36" s="10">
        <v>200</v>
      </c>
      <c r="E36" s="7">
        <v>14</v>
      </c>
      <c r="F36" s="7">
        <v>970</v>
      </c>
      <c r="G36" s="5">
        <v>12</v>
      </c>
      <c r="H36" s="6">
        <v>600</v>
      </c>
      <c r="I36" s="7">
        <v>0</v>
      </c>
      <c r="J36" s="37">
        <v>0</v>
      </c>
      <c r="K36" s="16">
        <v>8</v>
      </c>
      <c r="L36" s="37">
        <v>200</v>
      </c>
      <c r="M36" s="16">
        <v>0</v>
      </c>
      <c r="N36" s="16">
        <v>0</v>
      </c>
      <c r="O36" s="56">
        <f t="shared" si="0"/>
        <v>38</v>
      </c>
      <c r="P36" s="66">
        <f t="shared" si="1"/>
        <v>1970</v>
      </c>
    </row>
    <row r="37" spans="1:16" ht="16.5" customHeight="1">
      <c r="A37" s="20" t="s">
        <v>51</v>
      </c>
      <c r="B37" s="35" t="s">
        <v>76</v>
      </c>
      <c r="C37" s="16">
        <v>4</v>
      </c>
      <c r="D37" s="10">
        <v>200</v>
      </c>
      <c r="E37" s="7">
        <v>10</v>
      </c>
      <c r="F37" s="7">
        <v>260</v>
      </c>
      <c r="G37" s="5">
        <v>8</v>
      </c>
      <c r="H37" s="6">
        <v>200</v>
      </c>
      <c r="I37" s="7">
        <v>4</v>
      </c>
      <c r="J37" s="37">
        <v>100</v>
      </c>
      <c r="K37" s="16">
        <v>8</v>
      </c>
      <c r="L37" s="37">
        <v>200</v>
      </c>
      <c r="M37" s="16">
        <v>4</v>
      </c>
      <c r="N37" s="16">
        <v>50</v>
      </c>
      <c r="O37" s="56">
        <f t="shared" si="0"/>
        <v>38</v>
      </c>
      <c r="P37" s="66">
        <f t="shared" si="1"/>
        <v>1010</v>
      </c>
    </row>
    <row r="38" spans="1:16" ht="16.5" customHeight="1" thickBot="1">
      <c r="A38" s="20" t="s">
        <v>52</v>
      </c>
      <c r="B38" s="38" t="s">
        <v>74</v>
      </c>
      <c r="C38" s="50">
        <v>4</v>
      </c>
      <c r="D38" s="43">
        <v>200</v>
      </c>
      <c r="E38" s="41">
        <v>10</v>
      </c>
      <c r="F38" s="41">
        <v>260</v>
      </c>
      <c r="G38" s="42">
        <v>8</v>
      </c>
      <c r="H38" s="43">
        <v>200</v>
      </c>
      <c r="I38" s="41">
        <v>4</v>
      </c>
      <c r="J38" s="44">
        <v>100</v>
      </c>
      <c r="K38" s="39">
        <v>8</v>
      </c>
      <c r="L38" s="44">
        <v>200</v>
      </c>
      <c r="M38" s="39">
        <v>4</v>
      </c>
      <c r="N38" s="40">
        <v>50</v>
      </c>
      <c r="O38" s="8">
        <f t="shared" si="0"/>
        <v>38</v>
      </c>
      <c r="P38" s="9">
        <f t="shared" si="1"/>
        <v>1010</v>
      </c>
    </row>
    <row r="39" spans="1:16" ht="16.5" customHeight="1">
      <c r="A39" s="3"/>
      <c r="B39" s="4"/>
      <c r="C39" s="57"/>
      <c r="D39" s="12"/>
      <c r="E39" s="13"/>
      <c r="F39" s="12"/>
      <c r="G39" s="13"/>
      <c r="H39" s="4"/>
      <c r="I39" s="14"/>
      <c r="J39" s="4"/>
      <c r="K39" s="4"/>
      <c r="L39" s="4"/>
      <c r="M39" s="4"/>
      <c r="N39" s="59" t="s">
        <v>58</v>
      </c>
      <c r="O39" s="63" t="str">
        <f>CONCATENATE(SUM(O4:O38)," km")</f>
        <v>2359 km</v>
      </c>
      <c r="P39" s="61" t="str">
        <f>CONCATENATE(SUM(P4:P38)," m")</f>
        <v>118790 m</v>
      </c>
    </row>
    <row r="40" spans="1:16" ht="16.5" customHeight="1">
      <c r="A40" s="3"/>
      <c r="B40" s="4"/>
      <c r="C40" s="13"/>
      <c r="D40" s="12"/>
      <c r="E40" s="13"/>
      <c r="F40" s="12"/>
      <c r="G40" s="13"/>
      <c r="H40" s="4"/>
      <c r="I40" s="14"/>
      <c r="J40" s="4"/>
      <c r="K40" s="4"/>
      <c r="L40" s="4"/>
      <c r="M40" s="4"/>
      <c r="N40" s="60" t="s">
        <v>59</v>
      </c>
      <c r="O40" s="64" t="str">
        <f>CONCATENATE(ROUND(AVERAGE(O4:O38),35)," km")</f>
        <v>67,4 km</v>
      </c>
      <c r="P40" s="62" t="str">
        <f>CONCATENATE(ROUND(AVERAGE(P4:P38),35)," m")</f>
        <v>3394 m</v>
      </c>
    </row>
    <row r="41" spans="1:16" ht="16.5" customHeight="1">
      <c r="A41" s="3"/>
      <c r="B41" s="4"/>
      <c r="C41" s="12"/>
      <c r="D41" s="12"/>
      <c r="E41" s="13"/>
      <c r="F41" s="12"/>
      <c r="G41" s="13"/>
      <c r="H41" s="4"/>
      <c r="I41" s="14"/>
      <c r="J41" s="4"/>
      <c r="K41" s="4"/>
      <c r="L41" s="4"/>
      <c r="M41" s="4"/>
      <c r="N41" s="60" t="s">
        <v>60</v>
      </c>
      <c r="O41" s="65" t="str">
        <f>CONCATENATE(MAX(O4:O38)," km")</f>
        <v>101 km</v>
      </c>
      <c r="P41" s="62" t="str">
        <f>CONCATENATE(MAX(P4:P38)," m")</f>
        <v>5410 m</v>
      </c>
    </row>
    <row r="42" spans="1:16" ht="16.5" customHeight="1" thickBo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60" t="s">
        <v>61</v>
      </c>
      <c r="O42" s="58" t="str">
        <f>CONCATENATE(MIN(O4:O38)," km")</f>
        <v>38 km</v>
      </c>
      <c r="P42" s="11" t="str">
        <f>CONCATENATE(MIN(P4:P38)," m")</f>
        <v>1010 m</v>
      </c>
    </row>
  </sheetData>
  <sheetProtection/>
  <mergeCells count="8">
    <mergeCell ref="M2:N2"/>
    <mergeCell ref="O2:P2"/>
    <mergeCell ref="E1:L1"/>
    <mergeCell ref="C2:D2"/>
    <mergeCell ref="E2:F2"/>
    <mergeCell ref="G2:H2"/>
    <mergeCell ref="I2:J2"/>
    <mergeCell ref="K2:L2"/>
  </mergeCells>
  <printOptions/>
  <pageMargins left="0.25" right="0.2" top="0.47" bottom="0.23" header="0.29" footer="0.16"/>
  <pageSetup horizontalDpi="300" verticalDpi="300" orientation="landscape" paperSize="9" scale="7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AMuskovics</cp:lastModifiedBy>
  <cp:lastPrinted>2011-07-25T13:03:51Z</cp:lastPrinted>
  <dcterms:created xsi:type="dcterms:W3CDTF">2008-07-21T10:16:42Z</dcterms:created>
  <dcterms:modified xsi:type="dcterms:W3CDTF">2011-07-25T13:04:15Z</dcterms:modified>
  <cp:category/>
  <cp:version/>
  <cp:contentType/>
  <cp:contentStatus/>
</cp:coreProperties>
</file>