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2300" tabRatio="211" activeTab="0"/>
  </bookViews>
  <sheets>
    <sheet name="Sheet1" sheetId="1" r:id="rId1"/>
    <sheet name="Sheet2" sheetId="2" r:id="rId2"/>
    <sheet name="Sheet3" sheetId="3" r:id="rId3"/>
  </sheets>
  <definedNames>
    <definedName name="CRITERIA" localSheetId="1">'Sheet2'!$L$13</definedName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<sst xmlns="http://schemas.openxmlformats.org/spreadsheetml/2006/main" count="216" uniqueCount="130">
  <si>
    <t>Összesen</t>
  </si>
  <si>
    <t>Név:</t>
  </si>
  <si>
    <t>Táv:</t>
  </si>
  <si>
    <t>Szint:</t>
  </si>
  <si>
    <t>1.</t>
  </si>
  <si>
    <t xml:space="preserve">Muskovics András </t>
  </si>
  <si>
    <t>2.</t>
  </si>
  <si>
    <t>Muskovicsné Fenyvesi Éva</t>
  </si>
  <si>
    <t>3.</t>
  </si>
  <si>
    <t>4.</t>
  </si>
  <si>
    <t>Muskovics Évi</t>
  </si>
  <si>
    <t>5.</t>
  </si>
  <si>
    <t>Buzánszky Éva</t>
  </si>
  <si>
    <t>6.</t>
  </si>
  <si>
    <t>Ferenczi Albertné</t>
  </si>
  <si>
    <t>7.</t>
  </si>
  <si>
    <t>Ferenczi Nikoletta</t>
  </si>
  <si>
    <t>8.</t>
  </si>
  <si>
    <t>Gajdó Jánosné</t>
  </si>
  <si>
    <t>9.</t>
  </si>
  <si>
    <t>Gajdó Judit Petra</t>
  </si>
  <si>
    <t>10.</t>
  </si>
  <si>
    <t>Simonné Kokits Márta</t>
  </si>
  <si>
    <t>11.</t>
  </si>
  <si>
    <t>12.</t>
  </si>
  <si>
    <t>Rádó Éva</t>
  </si>
  <si>
    <t>13.</t>
  </si>
  <si>
    <t>14.</t>
  </si>
  <si>
    <t>15.</t>
  </si>
  <si>
    <t>16.</t>
  </si>
  <si>
    <t>17.</t>
  </si>
  <si>
    <t>Kérdy Zoltánné</t>
  </si>
  <si>
    <t>18.</t>
  </si>
  <si>
    <t>19.</t>
  </si>
  <si>
    <t>Kutasi Zsuzsa</t>
  </si>
  <si>
    <t>20.</t>
  </si>
  <si>
    <t>21.</t>
  </si>
  <si>
    <t>22.</t>
  </si>
  <si>
    <t>Zelenák Erzsébet</t>
  </si>
  <si>
    <t>23.</t>
  </si>
  <si>
    <t>24.</t>
  </si>
  <si>
    <t>25.</t>
  </si>
  <si>
    <t>26.</t>
  </si>
  <si>
    <t>27.</t>
  </si>
  <si>
    <t>Benyovszky Éva</t>
  </si>
  <si>
    <t>28.</t>
  </si>
  <si>
    <t>29.</t>
  </si>
  <si>
    <t>30.</t>
  </si>
  <si>
    <t>31.</t>
  </si>
  <si>
    <t>32.</t>
  </si>
  <si>
    <t>33.</t>
  </si>
  <si>
    <t>34.</t>
  </si>
  <si>
    <t>35.</t>
  </si>
  <si>
    <t>Szabó Zsolt</t>
  </si>
  <si>
    <t>Takácsné Balogh Katalin</t>
  </si>
  <si>
    <t>Kovács István</t>
  </si>
  <si>
    <t>Geng Gáborné</t>
  </si>
  <si>
    <t>Syposs Csilla</t>
  </si>
  <si>
    <t>Sum:</t>
  </si>
  <si>
    <t>Átlag:</t>
  </si>
  <si>
    <t>Max:</t>
  </si>
  <si>
    <t>Min:</t>
  </si>
  <si>
    <t>József László</t>
  </si>
  <si>
    <t>Rádó Gyula</t>
  </si>
  <si>
    <t>Kalauz Imre</t>
  </si>
  <si>
    <t>Ruff József</t>
  </si>
  <si>
    <t>Ruff Lívia</t>
  </si>
  <si>
    <t>Kovácsné Takács Mária</t>
  </si>
  <si>
    <t>Gyenesné Kajtor Éva</t>
  </si>
  <si>
    <t>József Lászlóné</t>
  </si>
  <si>
    <t>Sokorai Lászlóné</t>
  </si>
  <si>
    <t>Veress Gergő</t>
  </si>
  <si>
    <t>Nagy Annamária</t>
  </si>
  <si>
    <t>Michael Paul Firnhaber</t>
  </si>
  <si>
    <t>Móré Károly</t>
  </si>
  <si>
    <t>Móré Károlyné</t>
  </si>
  <si>
    <t>Bercziné Dobrádi Katalin</t>
  </si>
  <si>
    <t>Sefcsik Zsuzsa</t>
  </si>
  <si>
    <t>Erdély jutalomtúra, Kárpátforduló 2010.07.10-17.</t>
  </si>
  <si>
    <t>Somodiné Szabó Csilla</t>
  </si>
  <si>
    <t>Völgyi Béláné</t>
  </si>
  <si>
    <t>Geréd Gyárfásné</t>
  </si>
  <si>
    <t>Major Lajos</t>
  </si>
  <si>
    <t>Tercsi Judit</t>
  </si>
  <si>
    <t>Baloghné Takács Katalin</t>
  </si>
  <si>
    <t>Ferenczi Nikolett</t>
  </si>
  <si>
    <t>Petró Magdolna</t>
  </si>
  <si>
    <t>Kapuvári Mihály</t>
  </si>
  <si>
    <t>Majorné Ferenczi Irén</t>
  </si>
  <si>
    <t>Völgyi Béla</t>
  </si>
  <si>
    <t>dr. Muskovits József</t>
  </si>
  <si>
    <t>Kovácsné Antunovics Ildikó</t>
  </si>
  <si>
    <t>36.</t>
  </si>
  <si>
    <t>37.</t>
  </si>
  <si>
    <t>38.</t>
  </si>
  <si>
    <t>39.</t>
  </si>
  <si>
    <t>Lázár József</t>
  </si>
  <si>
    <t>Nyugati-Tátra jutalomtúra, 2013.07.06-13.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</si>
  <si>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</si>
  <si>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</si>
  <si>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</si>
  <si>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</si>
  <si>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</si>
  <si>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</si>
  <si>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</si>
  <si>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</si>
  <si>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</si>
  <si>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</si>
  <si>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Muskovics András</t>
  </si>
  <si>
    <t>Sefcsik Gergelyné</t>
  </si>
  <si>
    <t>Simonné Kokics Márta</t>
  </si>
  <si>
    <t>Hercze Jánosné</t>
  </si>
  <si>
    <t>Győri Erzsébet (07.06-09.)</t>
  </si>
  <si>
    <t>Mohos Gábor</t>
  </si>
  <si>
    <t>Mohos Gáborné</t>
  </si>
  <si>
    <t>Bodainé Bendi Erika</t>
  </si>
  <si>
    <t>Kulcsárné Feledy Marianna</t>
  </si>
  <si>
    <t>Séra Lászlóné</t>
  </si>
  <si>
    <t>Békes Erzsébet</t>
  </si>
  <si>
    <t>dr. Gombás Vilmos</t>
  </si>
  <si>
    <t>Bíró Ibolya</t>
  </si>
  <si>
    <t>Orosz József</t>
  </si>
  <si>
    <t>Oroszné Virág Mónika</t>
  </si>
  <si>
    <t>Sokorai Katalin</t>
  </si>
  <si>
    <t>Nyugati-Tátra          Baranec</t>
  </si>
  <si>
    <t>Nyugati-Tátra                   Ostrý Roháč</t>
  </si>
  <si>
    <t>Magas-Tátra                   Lorenz-hágó</t>
  </si>
  <si>
    <t>Árva, Likava,                   Kvacsányi-völgy</t>
  </si>
  <si>
    <t>Alacsony-Tátra                   Deményfalvi-völgy</t>
  </si>
  <si>
    <t>Kovács Pisti (Kovi)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</si>
</sst>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0.0"/>
    <numFmt numFmtId="170" formatCode="[$¥€-2]\ #\ ##,000_);[Red]\([$€-2]\ #\ ##,000\)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49" fontId="2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wrapText="1"/>
    </xf>
    <xf numFmtId="169" fontId="3" fillId="0" borderId="53" xfId="0" applyNumberFormat="1" applyFont="1" applyFill="1" applyBorder="1" applyAlignment="1">
      <alignment horizontal="center"/>
    </xf>
    <xf numFmtId="169" fontId="3" fillId="0" borderId="57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2" fillId="0" borderId="93" xfId="0" applyFont="1" applyBorder="1" applyAlignment="1">
      <alignment vertical="center" wrapText="1"/>
    </xf>
    <xf numFmtId="49" fontId="2" fillId="0" borderId="58" xfId="0" applyNumberFormat="1" applyFont="1" applyFill="1" applyBorder="1" applyAlignment="1">
      <alignment/>
    </xf>
    <xf numFmtId="0" fontId="2" fillId="0" borderId="94" xfId="0" applyFont="1" applyBorder="1" applyAlignment="1">
      <alignment vertical="center" wrapText="1"/>
    </xf>
    <xf numFmtId="0" fontId="0" fillId="0" borderId="9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14" fontId="0" fillId="0" borderId="102" xfId="0" applyNumberFormat="1" applyFill="1" applyBorder="1" applyAlignment="1">
      <alignment horizontal="center"/>
    </xf>
    <xf numFmtId="14" fontId="0" fillId="0" borderId="103" xfId="0" applyNumberFormat="1" applyBorder="1" applyAlignment="1">
      <alignment horizontal="center"/>
    </xf>
    <xf numFmtId="14" fontId="0" fillId="0" borderId="104" xfId="0" applyNumberFormat="1" applyFill="1" applyBorder="1" applyAlignment="1">
      <alignment horizontal="center" wrapText="1"/>
    </xf>
    <xf numFmtId="14" fontId="0" fillId="0" borderId="105" xfId="0" applyNumberFormat="1" applyBorder="1" applyAlignment="1">
      <alignment horizontal="center" wrapText="1"/>
    </xf>
    <xf numFmtId="14" fontId="0" fillId="0" borderId="106" xfId="0" applyNumberFormat="1" applyBorder="1" applyAlignment="1">
      <alignment horizontal="center"/>
    </xf>
    <xf numFmtId="14" fontId="1" fillId="0" borderId="107" xfId="0" applyNumberFormat="1" applyFont="1" applyFill="1" applyBorder="1" applyAlignment="1">
      <alignment horizontal="center" wrapText="1"/>
    </xf>
    <xf numFmtId="14" fontId="1" fillId="0" borderId="108" xfId="0" applyNumberFormat="1" applyFont="1" applyBorder="1" applyAlignment="1">
      <alignment horizontal="center" wrapText="1"/>
    </xf>
    <xf numFmtId="0" fontId="0" fillId="0" borderId="102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0" fillId="0" borderId="109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75" zoomScaleSheetLayoutView="75" zoomScalePageLayoutView="0" workbookViewId="0" topLeftCell="A16">
      <selection activeCell="I47" sqref="I47"/>
    </sheetView>
  </sheetViews>
  <sheetFormatPr defaultColWidth="11.57421875" defaultRowHeight="12.75"/>
  <cols>
    <col min="1" max="1" width="3.8515625" style="1" customWidth="1"/>
    <col min="2" max="2" width="30.00390625" style="0" customWidth="1"/>
    <col min="3" max="14" width="11.57421875" style="0" customWidth="1"/>
    <col min="15" max="15" width="16.140625" style="0" customWidth="1"/>
    <col min="16" max="16" width="18.8515625" style="0" customWidth="1"/>
    <col min="17" max="18" width="0" style="0" hidden="1" customWidth="1"/>
  </cols>
  <sheetData>
    <row r="1" spans="1:16" ht="55.5" customHeight="1" thickBot="1">
      <c r="A1" s="3"/>
      <c r="B1" s="4"/>
      <c r="C1" s="4"/>
      <c r="D1" s="4"/>
      <c r="E1" s="127" t="s">
        <v>97</v>
      </c>
      <c r="F1" s="128"/>
      <c r="G1" s="128"/>
      <c r="H1" s="128"/>
      <c r="I1" s="128"/>
      <c r="J1" s="128"/>
      <c r="K1" s="128"/>
      <c r="L1" s="128"/>
      <c r="M1" s="4"/>
      <c r="N1" s="4"/>
      <c r="O1" s="4"/>
      <c r="P1" s="4"/>
    </row>
    <row r="2" spans="1:16" ht="26.25" customHeight="1" thickBot="1">
      <c r="A2" s="3"/>
      <c r="B2" s="4"/>
      <c r="C2" s="123" t="s">
        <v>124</v>
      </c>
      <c r="D2" s="124"/>
      <c r="E2" s="123" t="s">
        <v>125</v>
      </c>
      <c r="F2" s="124"/>
      <c r="G2" s="123" t="s">
        <v>126</v>
      </c>
      <c r="H2" s="124"/>
      <c r="I2" s="123" t="s">
        <v>127</v>
      </c>
      <c r="J2" s="124"/>
      <c r="K2" s="123" t="s">
        <v>128</v>
      </c>
      <c r="L2" s="124"/>
      <c r="M2" s="123" t="s">
        <v>128</v>
      </c>
      <c r="N2" s="124"/>
      <c r="O2" s="125"/>
      <c r="P2" s="126"/>
    </row>
    <row r="3" spans="1:16" ht="13.5" thickBot="1">
      <c r="A3" s="3"/>
      <c r="B3" s="4"/>
      <c r="C3" s="118">
        <v>41462</v>
      </c>
      <c r="D3" s="119"/>
      <c r="E3" s="120">
        <v>41463</v>
      </c>
      <c r="F3" s="121"/>
      <c r="G3" s="118">
        <v>41464</v>
      </c>
      <c r="H3" s="119"/>
      <c r="I3" s="118">
        <v>41465</v>
      </c>
      <c r="J3" s="122"/>
      <c r="K3" s="118">
        <v>41466</v>
      </c>
      <c r="L3" s="119"/>
      <c r="M3" s="118">
        <v>41467</v>
      </c>
      <c r="N3" s="119"/>
      <c r="O3" s="125" t="s">
        <v>0</v>
      </c>
      <c r="P3" s="126"/>
    </row>
    <row r="4" spans="1:16" ht="13.5" thickBot="1">
      <c r="A4" s="25"/>
      <c r="B4" s="103" t="s">
        <v>1</v>
      </c>
      <c r="C4" s="28" t="s">
        <v>2</v>
      </c>
      <c r="D4" s="27" t="s">
        <v>3</v>
      </c>
      <c r="E4" s="28" t="s">
        <v>2</v>
      </c>
      <c r="F4" s="27" t="s">
        <v>3</v>
      </c>
      <c r="G4" s="28" t="s">
        <v>2</v>
      </c>
      <c r="H4" s="27" t="s">
        <v>3</v>
      </c>
      <c r="I4" s="28" t="s">
        <v>2</v>
      </c>
      <c r="J4" s="29" t="s">
        <v>3</v>
      </c>
      <c r="K4" s="28" t="s">
        <v>2</v>
      </c>
      <c r="L4" s="29" t="s">
        <v>3</v>
      </c>
      <c r="M4" s="28" t="s">
        <v>2</v>
      </c>
      <c r="N4" s="29" t="s">
        <v>3</v>
      </c>
      <c r="O4" s="30" t="s">
        <v>2</v>
      </c>
      <c r="P4" s="31" t="s">
        <v>3</v>
      </c>
    </row>
    <row r="5" spans="1:18" ht="16.5" thickBot="1">
      <c r="A5" s="105" t="s">
        <v>4</v>
      </c>
      <c r="B5" s="104" t="s">
        <v>108</v>
      </c>
      <c r="C5" s="19">
        <v>23</v>
      </c>
      <c r="D5" s="20">
        <v>1500</v>
      </c>
      <c r="E5" s="21">
        <v>23</v>
      </c>
      <c r="F5" s="21">
        <v>1560</v>
      </c>
      <c r="G5" s="22">
        <v>16</v>
      </c>
      <c r="H5" s="20">
        <v>960</v>
      </c>
      <c r="I5" s="21">
        <v>13</v>
      </c>
      <c r="J5" s="33">
        <v>500</v>
      </c>
      <c r="K5" s="19">
        <v>10</v>
      </c>
      <c r="L5" s="33">
        <v>500</v>
      </c>
      <c r="M5" s="19">
        <v>6</v>
      </c>
      <c r="N5" s="19">
        <v>600</v>
      </c>
      <c r="O5" s="23">
        <f aca="true" t="shared" si="0" ref="O5:O53">SUM(C5,E5,G5,I5,K5,M5)</f>
        <v>91</v>
      </c>
      <c r="P5" s="24">
        <f aca="true" t="shared" si="1" ref="P5:P53">SUM(D5,F5,H5,J5,L5,N5)</f>
        <v>5620</v>
      </c>
      <c r="Q5" s="2">
        <f aca="true" t="shared" si="2" ref="Q5:Q40">SUMIF($C$4:$N$4,"Táv:",C5:N5)</f>
        <v>91</v>
      </c>
      <c r="R5" s="2">
        <f aca="true" t="shared" si="3" ref="R5:R40">SUMIF($C$4:$N$4,"Szint:",C5:N5)</f>
        <v>5620</v>
      </c>
    </row>
    <row r="6" spans="1:18" ht="16.5" thickBot="1">
      <c r="A6" s="18" t="s">
        <v>6</v>
      </c>
      <c r="B6" s="104" t="s">
        <v>7</v>
      </c>
      <c r="C6" s="16">
        <v>23</v>
      </c>
      <c r="D6" s="10">
        <v>1500</v>
      </c>
      <c r="E6" s="7">
        <v>20</v>
      </c>
      <c r="F6" s="7">
        <v>1070</v>
      </c>
      <c r="G6" s="5">
        <v>16</v>
      </c>
      <c r="H6" s="6">
        <v>960</v>
      </c>
      <c r="I6" s="7">
        <v>12</v>
      </c>
      <c r="J6" s="86">
        <v>400</v>
      </c>
      <c r="K6" s="16">
        <v>2</v>
      </c>
      <c r="L6" s="44">
        <v>100</v>
      </c>
      <c r="M6" s="16">
        <v>6</v>
      </c>
      <c r="N6" s="16">
        <v>600</v>
      </c>
      <c r="O6" s="23">
        <f t="shared" si="0"/>
        <v>79</v>
      </c>
      <c r="P6" s="24">
        <f t="shared" si="1"/>
        <v>4630</v>
      </c>
      <c r="Q6" s="2">
        <f t="shared" si="2"/>
        <v>79</v>
      </c>
      <c r="R6" s="2">
        <f t="shared" si="3"/>
        <v>4630</v>
      </c>
    </row>
    <row r="7" spans="1:18" ht="16.5" thickBot="1">
      <c r="A7" s="18" t="s">
        <v>8</v>
      </c>
      <c r="B7" s="104" t="s">
        <v>10</v>
      </c>
      <c r="C7" s="19">
        <v>23</v>
      </c>
      <c r="D7" s="20">
        <v>1500</v>
      </c>
      <c r="E7" s="21">
        <v>23</v>
      </c>
      <c r="F7" s="21">
        <v>1560</v>
      </c>
      <c r="G7" s="22">
        <v>16</v>
      </c>
      <c r="H7" s="20">
        <v>960</v>
      </c>
      <c r="I7" s="21">
        <v>13</v>
      </c>
      <c r="J7" s="45">
        <v>500</v>
      </c>
      <c r="K7" s="19"/>
      <c r="L7" s="73"/>
      <c r="M7" s="19"/>
      <c r="N7" s="19"/>
      <c r="O7" s="23">
        <f t="shared" si="0"/>
        <v>75</v>
      </c>
      <c r="P7" s="24">
        <f t="shared" si="1"/>
        <v>4520</v>
      </c>
      <c r="Q7" s="2">
        <f t="shared" si="2"/>
        <v>75</v>
      </c>
      <c r="R7" s="2">
        <f t="shared" si="3"/>
        <v>4520</v>
      </c>
    </row>
    <row r="8" spans="1:18" ht="16.5" thickBot="1">
      <c r="A8" s="18" t="s">
        <v>9</v>
      </c>
      <c r="B8" s="104" t="s">
        <v>62</v>
      </c>
      <c r="C8" s="19">
        <v>23</v>
      </c>
      <c r="D8" s="20">
        <v>1500</v>
      </c>
      <c r="E8" s="21">
        <v>23</v>
      </c>
      <c r="F8" s="21">
        <v>1560</v>
      </c>
      <c r="G8" s="22">
        <v>16</v>
      </c>
      <c r="H8" s="20">
        <v>960</v>
      </c>
      <c r="I8" s="21">
        <v>12</v>
      </c>
      <c r="J8" s="73">
        <v>400</v>
      </c>
      <c r="K8" s="19">
        <v>10</v>
      </c>
      <c r="L8" s="72">
        <v>500</v>
      </c>
      <c r="M8" s="19"/>
      <c r="N8" s="19"/>
      <c r="O8" s="23">
        <f t="shared" si="0"/>
        <v>84</v>
      </c>
      <c r="P8" s="24">
        <f t="shared" si="1"/>
        <v>4920</v>
      </c>
      <c r="Q8" s="2">
        <f t="shared" si="2"/>
        <v>84</v>
      </c>
      <c r="R8" s="2">
        <f t="shared" si="3"/>
        <v>4920</v>
      </c>
    </row>
    <row r="9" spans="1:18" ht="16.5" thickBot="1">
      <c r="A9" s="18" t="s">
        <v>11</v>
      </c>
      <c r="B9" s="104" t="s">
        <v>31</v>
      </c>
      <c r="C9" s="19">
        <v>23</v>
      </c>
      <c r="D9" s="20">
        <v>1500</v>
      </c>
      <c r="E9" s="21">
        <v>20</v>
      </c>
      <c r="F9" s="21">
        <v>1070</v>
      </c>
      <c r="G9" s="22">
        <v>16</v>
      </c>
      <c r="H9" s="20">
        <v>960</v>
      </c>
      <c r="I9" s="21">
        <v>12</v>
      </c>
      <c r="J9" s="72">
        <v>400</v>
      </c>
      <c r="K9" s="16">
        <v>10</v>
      </c>
      <c r="L9" s="34">
        <v>500</v>
      </c>
      <c r="M9" s="16">
        <v>6</v>
      </c>
      <c r="N9" s="16">
        <v>600</v>
      </c>
      <c r="O9" s="8">
        <f t="shared" si="0"/>
        <v>87</v>
      </c>
      <c r="P9" s="9">
        <f t="shared" si="1"/>
        <v>5030</v>
      </c>
      <c r="Q9" s="2">
        <f t="shared" si="2"/>
        <v>87</v>
      </c>
      <c r="R9" s="2">
        <f t="shared" si="3"/>
        <v>5030</v>
      </c>
    </row>
    <row r="10" spans="1:18" ht="16.5" thickBot="1">
      <c r="A10" s="18" t="s">
        <v>13</v>
      </c>
      <c r="B10" s="104" t="s">
        <v>75</v>
      </c>
      <c r="C10" s="16">
        <v>16</v>
      </c>
      <c r="D10" s="10">
        <v>1300</v>
      </c>
      <c r="E10" s="7">
        <v>16</v>
      </c>
      <c r="F10" s="7">
        <v>670</v>
      </c>
      <c r="G10" s="5">
        <v>13</v>
      </c>
      <c r="H10" s="6">
        <v>600</v>
      </c>
      <c r="I10" s="7">
        <v>12</v>
      </c>
      <c r="J10" s="34">
        <v>400</v>
      </c>
      <c r="K10" s="16">
        <v>0</v>
      </c>
      <c r="L10" s="34">
        <v>0</v>
      </c>
      <c r="M10" s="16">
        <v>6</v>
      </c>
      <c r="N10" s="16">
        <v>600</v>
      </c>
      <c r="O10" s="8">
        <f t="shared" si="0"/>
        <v>63</v>
      </c>
      <c r="P10" s="9">
        <f t="shared" si="1"/>
        <v>3570</v>
      </c>
      <c r="Q10" s="2">
        <f t="shared" si="2"/>
        <v>63</v>
      </c>
      <c r="R10" s="2">
        <f t="shared" si="3"/>
        <v>3570</v>
      </c>
    </row>
    <row r="11" spans="1:18" ht="16.5" thickBot="1">
      <c r="A11" s="18" t="s">
        <v>15</v>
      </c>
      <c r="B11" s="104" t="s">
        <v>34</v>
      </c>
      <c r="C11" s="16">
        <v>23</v>
      </c>
      <c r="D11" s="10">
        <v>1500</v>
      </c>
      <c r="E11" s="7">
        <v>20</v>
      </c>
      <c r="F11" s="7">
        <v>1070</v>
      </c>
      <c r="G11" s="5"/>
      <c r="H11" s="6"/>
      <c r="I11" s="7"/>
      <c r="J11" s="44"/>
      <c r="K11" s="16"/>
      <c r="L11" s="44"/>
      <c r="M11" s="16"/>
      <c r="N11" s="16"/>
      <c r="O11" s="8">
        <f t="shared" si="0"/>
        <v>43</v>
      </c>
      <c r="P11" s="9">
        <f t="shared" si="1"/>
        <v>2570</v>
      </c>
      <c r="Q11" s="2">
        <f t="shared" si="2"/>
        <v>43</v>
      </c>
      <c r="R11" s="2">
        <f t="shared" si="3"/>
        <v>2570</v>
      </c>
    </row>
    <row r="12" spans="1:18" ht="16.5" thickBot="1">
      <c r="A12" s="18" t="s">
        <v>17</v>
      </c>
      <c r="B12" s="104" t="s">
        <v>12</v>
      </c>
      <c r="C12" s="19">
        <v>16</v>
      </c>
      <c r="D12" s="20">
        <v>1300</v>
      </c>
      <c r="E12" s="21">
        <v>16</v>
      </c>
      <c r="F12" s="21">
        <v>670</v>
      </c>
      <c r="G12" s="22">
        <v>13</v>
      </c>
      <c r="H12" s="20">
        <v>600</v>
      </c>
      <c r="I12" s="21">
        <v>12</v>
      </c>
      <c r="J12" s="72">
        <v>400</v>
      </c>
      <c r="K12" s="19"/>
      <c r="L12" s="72"/>
      <c r="M12" s="16">
        <v>6</v>
      </c>
      <c r="N12" s="16">
        <v>600</v>
      </c>
      <c r="O12" s="8">
        <f t="shared" si="0"/>
        <v>63</v>
      </c>
      <c r="P12" s="9">
        <f t="shared" si="1"/>
        <v>3570</v>
      </c>
      <c r="Q12" s="2">
        <f t="shared" si="2"/>
        <v>63</v>
      </c>
      <c r="R12" s="2">
        <f t="shared" si="3"/>
        <v>3570</v>
      </c>
    </row>
    <row r="13" spans="1:18" ht="16.5" thickBot="1">
      <c r="A13" s="18" t="s">
        <v>19</v>
      </c>
      <c r="B13" s="104" t="s">
        <v>64</v>
      </c>
      <c r="C13" s="16">
        <v>12</v>
      </c>
      <c r="D13" s="10">
        <v>500</v>
      </c>
      <c r="E13" s="7">
        <v>16</v>
      </c>
      <c r="F13" s="7">
        <v>670</v>
      </c>
      <c r="G13" s="5">
        <v>14</v>
      </c>
      <c r="H13" s="6">
        <v>720</v>
      </c>
      <c r="I13" s="7">
        <v>12</v>
      </c>
      <c r="J13" s="34">
        <v>400</v>
      </c>
      <c r="K13" s="16"/>
      <c r="L13" s="34"/>
      <c r="M13" s="16">
        <v>6</v>
      </c>
      <c r="N13" s="16">
        <v>600</v>
      </c>
      <c r="O13" s="8">
        <f t="shared" si="0"/>
        <v>60</v>
      </c>
      <c r="P13" s="9">
        <f t="shared" si="1"/>
        <v>2890</v>
      </c>
      <c r="Q13" s="2">
        <f t="shared" si="2"/>
        <v>60</v>
      </c>
      <c r="R13" s="2">
        <f t="shared" si="3"/>
        <v>2890</v>
      </c>
    </row>
    <row r="14" spans="1:18" s="4" customFormat="1" ht="16.5" thickBot="1">
      <c r="A14" s="18" t="s">
        <v>21</v>
      </c>
      <c r="B14" s="104" t="s">
        <v>53</v>
      </c>
      <c r="C14" s="16">
        <v>23</v>
      </c>
      <c r="D14" s="10">
        <v>1500</v>
      </c>
      <c r="E14" s="7">
        <v>23</v>
      </c>
      <c r="F14" s="21">
        <v>1560</v>
      </c>
      <c r="G14" s="5">
        <v>16</v>
      </c>
      <c r="H14" s="6">
        <v>960</v>
      </c>
      <c r="I14" s="7">
        <v>13</v>
      </c>
      <c r="J14" s="34">
        <v>500</v>
      </c>
      <c r="K14" s="16">
        <v>10</v>
      </c>
      <c r="L14" s="34">
        <v>500</v>
      </c>
      <c r="M14" s="16">
        <v>6</v>
      </c>
      <c r="N14" s="16">
        <v>600</v>
      </c>
      <c r="O14" s="8">
        <f t="shared" si="0"/>
        <v>91</v>
      </c>
      <c r="P14" s="9">
        <f t="shared" si="1"/>
        <v>5620</v>
      </c>
      <c r="Q14" s="15">
        <f t="shared" si="2"/>
        <v>91</v>
      </c>
      <c r="R14" s="15">
        <f t="shared" si="3"/>
        <v>5620</v>
      </c>
    </row>
    <row r="15" spans="1:18" s="4" customFormat="1" ht="16.5" thickBot="1">
      <c r="A15" s="18" t="s">
        <v>23</v>
      </c>
      <c r="B15" s="104" t="s">
        <v>83</v>
      </c>
      <c r="C15" s="19">
        <v>23</v>
      </c>
      <c r="D15" s="20">
        <v>1500</v>
      </c>
      <c r="E15" s="21">
        <v>20</v>
      </c>
      <c r="F15" s="21">
        <v>1070</v>
      </c>
      <c r="G15" s="22">
        <v>16</v>
      </c>
      <c r="H15" s="20">
        <v>960</v>
      </c>
      <c r="I15" s="21">
        <v>12</v>
      </c>
      <c r="J15" s="73">
        <v>400</v>
      </c>
      <c r="K15" s="19">
        <v>10</v>
      </c>
      <c r="L15" s="73">
        <v>500</v>
      </c>
      <c r="M15" s="16">
        <v>6</v>
      </c>
      <c r="N15" s="16">
        <v>600</v>
      </c>
      <c r="O15" s="8">
        <f t="shared" si="0"/>
        <v>87</v>
      </c>
      <c r="P15" s="9">
        <f t="shared" si="1"/>
        <v>5030</v>
      </c>
      <c r="Q15" s="15">
        <f t="shared" si="2"/>
        <v>87</v>
      </c>
      <c r="R15" s="15">
        <f t="shared" si="3"/>
        <v>5030</v>
      </c>
    </row>
    <row r="16" spans="1:18" s="4" customFormat="1" ht="16.5" thickBot="1">
      <c r="A16" s="18" t="s">
        <v>24</v>
      </c>
      <c r="B16" s="104" t="s">
        <v>109</v>
      </c>
      <c r="C16" s="19">
        <v>23</v>
      </c>
      <c r="D16" s="20">
        <v>1500</v>
      </c>
      <c r="E16" s="21">
        <v>20</v>
      </c>
      <c r="F16" s="21">
        <v>1070</v>
      </c>
      <c r="G16" s="22">
        <v>16</v>
      </c>
      <c r="H16" s="20">
        <v>960</v>
      </c>
      <c r="I16" s="21">
        <v>13</v>
      </c>
      <c r="J16" s="73">
        <v>500</v>
      </c>
      <c r="K16" s="19">
        <v>10</v>
      </c>
      <c r="L16" s="73">
        <v>500</v>
      </c>
      <c r="M16" s="16">
        <v>6</v>
      </c>
      <c r="N16" s="16">
        <v>600</v>
      </c>
      <c r="O16" s="8">
        <f t="shared" si="0"/>
        <v>88</v>
      </c>
      <c r="P16" s="9">
        <f t="shared" si="1"/>
        <v>5130</v>
      </c>
      <c r="Q16" s="15">
        <f t="shared" si="2"/>
        <v>88</v>
      </c>
      <c r="R16" s="15">
        <f t="shared" si="3"/>
        <v>5130</v>
      </c>
    </row>
    <row r="17" spans="1:18" s="4" customFormat="1" ht="16.5" thickBot="1">
      <c r="A17" s="18" t="s">
        <v>26</v>
      </c>
      <c r="B17" s="104" t="s">
        <v>84</v>
      </c>
      <c r="C17" s="19">
        <v>16</v>
      </c>
      <c r="D17" s="20">
        <v>1300</v>
      </c>
      <c r="E17" s="21">
        <v>16</v>
      </c>
      <c r="F17" s="21">
        <v>670</v>
      </c>
      <c r="G17" s="22">
        <v>13</v>
      </c>
      <c r="H17" s="20">
        <v>600</v>
      </c>
      <c r="I17" s="21">
        <v>13</v>
      </c>
      <c r="J17" s="73">
        <v>500</v>
      </c>
      <c r="K17" s="19">
        <v>4</v>
      </c>
      <c r="L17" s="73">
        <v>100</v>
      </c>
      <c r="M17" s="16">
        <v>6</v>
      </c>
      <c r="N17" s="16">
        <v>600</v>
      </c>
      <c r="O17" s="8">
        <f t="shared" si="0"/>
        <v>68</v>
      </c>
      <c r="P17" s="9">
        <f t="shared" si="1"/>
        <v>3770</v>
      </c>
      <c r="Q17" s="15">
        <f t="shared" si="2"/>
        <v>68</v>
      </c>
      <c r="R17" s="15">
        <f t="shared" si="3"/>
        <v>3770</v>
      </c>
    </row>
    <row r="18" spans="1:18" s="4" customFormat="1" ht="16.5" thickBot="1">
      <c r="A18" s="18" t="s">
        <v>27</v>
      </c>
      <c r="B18" s="104" t="s">
        <v>79</v>
      </c>
      <c r="C18" s="16">
        <v>16</v>
      </c>
      <c r="D18" s="10">
        <v>1300</v>
      </c>
      <c r="E18" s="7">
        <v>16</v>
      </c>
      <c r="F18" s="7">
        <v>670</v>
      </c>
      <c r="G18" s="5">
        <v>14</v>
      </c>
      <c r="H18" s="6">
        <v>720</v>
      </c>
      <c r="I18" s="7">
        <v>12</v>
      </c>
      <c r="J18" s="44">
        <v>400</v>
      </c>
      <c r="K18" s="16">
        <v>4</v>
      </c>
      <c r="L18" s="44">
        <v>100</v>
      </c>
      <c r="M18" s="16">
        <v>6</v>
      </c>
      <c r="N18" s="16">
        <v>600</v>
      </c>
      <c r="O18" s="8">
        <f t="shared" si="0"/>
        <v>68</v>
      </c>
      <c r="P18" s="9">
        <f t="shared" si="1"/>
        <v>3790</v>
      </c>
      <c r="Q18" s="15">
        <f t="shared" si="2"/>
        <v>68</v>
      </c>
      <c r="R18" s="15">
        <f t="shared" si="3"/>
        <v>3790</v>
      </c>
    </row>
    <row r="19" spans="1:18" s="4" customFormat="1" ht="16.5" thickBot="1">
      <c r="A19" s="18" t="s">
        <v>28</v>
      </c>
      <c r="B19" s="104" t="s">
        <v>85</v>
      </c>
      <c r="C19" s="16">
        <v>12</v>
      </c>
      <c r="D19" s="10">
        <v>500</v>
      </c>
      <c r="E19" s="7">
        <v>16</v>
      </c>
      <c r="F19" s="7">
        <v>670</v>
      </c>
      <c r="G19" s="5">
        <v>14</v>
      </c>
      <c r="H19" s="6">
        <v>720</v>
      </c>
      <c r="I19" s="7">
        <v>12</v>
      </c>
      <c r="J19" s="44">
        <v>400</v>
      </c>
      <c r="K19" s="16"/>
      <c r="L19" s="44"/>
      <c r="M19" s="16">
        <v>6</v>
      </c>
      <c r="N19" s="16">
        <v>600</v>
      </c>
      <c r="O19" s="8">
        <f t="shared" si="0"/>
        <v>60</v>
      </c>
      <c r="P19" s="9">
        <f t="shared" si="1"/>
        <v>2890</v>
      </c>
      <c r="Q19" s="15">
        <f t="shared" si="2"/>
        <v>60</v>
      </c>
      <c r="R19" s="15">
        <f t="shared" si="3"/>
        <v>2890</v>
      </c>
    </row>
    <row r="20" spans="1:18" s="4" customFormat="1" ht="16.5" thickBot="1">
      <c r="A20" s="18" t="s">
        <v>29</v>
      </c>
      <c r="B20" s="104" t="s">
        <v>14</v>
      </c>
      <c r="C20" s="16">
        <v>23</v>
      </c>
      <c r="D20" s="10">
        <v>1500</v>
      </c>
      <c r="E20" s="7">
        <v>23</v>
      </c>
      <c r="F20" s="21">
        <v>1560</v>
      </c>
      <c r="G20" s="5">
        <v>16</v>
      </c>
      <c r="H20" s="6">
        <v>960</v>
      </c>
      <c r="I20" s="7">
        <v>12</v>
      </c>
      <c r="J20" s="44">
        <v>400</v>
      </c>
      <c r="K20" s="16"/>
      <c r="L20" s="44"/>
      <c r="M20" s="16">
        <v>6</v>
      </c>
      <c r="N20" s="16">
        <v>600</v>
      </c>
      <c r="O20" s="8">
        <f t="shared" si="0"/>
        <v>80</v>
      </c>
      <c r="P20" s="9">
        <f t="shared" si="1"/>
        <v>5020</v>
      </c>
      <c r="Q20" s="15">
        <f t="shared" si="2"/>
        <v>80</v>
      </c>
      <c r="R20" s="15">
        <f t="shared" si="3"/>
        <v>5020</v>
      </c>
    </row>
    <row r="21" spans="1:18" s="4" customFormat="1" ht="16.5" thickBot="1">
      <c r="A21" s="18" t="s">
        <v>30</v>
      </c>
      <c r="B21" s="104" t="s">
        <v>86</v>
      </c>
      <c r="C21" s="16">
        <v>23</v>
      </c>
      <c r="D21" s="10">
        <v>1500</v>
      </c>
      <c r="E21" s="7">
        <v>18</v>
      </c>
      <c r="F21" s="7">
        <v>870</v>
      </c>
      <c r="G21" s="5">
        <v>13</v>
      </c>
      <c r="H21" s="6">
        <v>600</v>
      </c>
      <c r="I21" s="7">
        <v>12</v>
      </c>
      <c r="J21" s="34">
        <v>400</v>
      </c>
      <c r="K21" s="16">
        <v>2</v>
      </c>
      <c r="L21" s="34">
        <v>100</v>
      </c>
      <c r="M21" s="16"/>
      <c r="N21" s="16"/>
      <c r="O21" s="8">
        <f t="shared" si="0"/>
        <v>68</v>
      </c>
      <c r="P21" s="9">
        <f t="shared" si="1"/>
        <v>3470</v>
      </c>
      <c r="Q21" s="15">
        <f t="shared" si="2"/>
        <v>68</v>
      </c>
      <c r="R21" s="15">
        <f t="shared" si="3"/>
        <v>3470</v>
      </c>
    </row>
    <row r="22" spans="1:18" s="4" customFormat="1" ht="16.5" thickBot="1">
      <c r="A22" s="18" t="s">
        <v>32</v>
      </c>
      <c r="B22" s="104" t="s">
        <v>87</v>
      </c>
      <c r="C22" s="16">
        <v>23</v>
      </c>
      <c r="D22" s="10">
        <v>1500</v>
      </c>
      <c r="E22" s="7">
        <v>18</v>
      </c>
      <c r="F22" s="7">
        <v>870</v>
      </c>
      <c r="G22" s="5">
        <v>14</v>
      </c>
      <c r="H22" s="6">
        <v>720</v>
      </c>
      <c r="I22" s="7">
        <v>13</v>
      </c>
      <c r="J22" s="44">
        <v>500</v>
      </c>
      <c r="K22" s="16">
        <v>2</v>
      </c>
      <c r="L22" s="44">
        <v>100</v>
      </c>
      <c r="M22" s="16"/>
      <c r="N22" s="16"/>
      <c r="O22" s="8">
        <f t="shared" si="0"/>
        <v>70</v>
      </c>
      <c r="P22" s="9">
        <f t="shared" si="1"/>
        <v>3690</v>
      </c>
      <c r="Q22" s="15">
        <f t="shared" si="2"/>
        <v>70</v>
      </c>
      <c r="R22" s="15">
        <f t="shared" si="3"/>
        <v>3690</v>
      </c>
    </row>
    <row r="23" spans="1:18" s="4" customFormat="1" ht="16.5" thickBot="1">
      <c r="A23" s="18" t="s">
        <v>33</v>
      </c>
      <c r="B23" s="104" t="s">
        <v>89</v>
      </c>
      <c r="C23" s="16">
        <v>12</v>
      </c>
      <c r="D23" s="10">
        <v>500</v>
      </c>
      <c r="E23" s="7">
        <v>16</v>
      </c>
      <c r="F23" s="7">
        <v>670</v>
      </c>
      <c r="G23" s="5">
        <v>13</v>
      </c>
      <c r="H23" s="6">
        <v>600</v>
      </c>
      <c r="I23" s="7">
        <v>12</v>
      </c>
      <c r="J23" s="44">
        <v>400</v>
      </c>
      <c r="K23" s="16"/>
      <c r="L23" s="44"/>
      <c r="M23" s="16">
        <v>6</v>
      </c>
      <c r="N23" s="16">
        <v>600</v>
      </c>
      <c r="O23" s="8">
        <f t="shared" si="0"/>
        <v>59</v>
      </c>
      <c r="P23" s="9">
        <f t="shared" si="1"/>
        <v>2770</v>
      </c>
      <c r="Q23" s="15">
        <f t="shared" si="2"/>
        <v>59</v>
      </c>
      <c r="R23" s="15">
        <f t="shared" si="3"/>
        <v>2770</v>
      </c>
    </row>
    <row r="24" spans="1:18" s="4" customFormat="1" ht="16.5" thickBot="1">
      <c r="A24" s="18" t="s">
        <v>35</v>
      </c>
      <c r="B24" s="104" t="s">
        <v>80</v>
      </c>
      <c r="C24" s="16">
        <v>12</v>
      </c>
      <c r="D24" s="10">
        <v>500</v>
      </c>
      <c r="E24" s="7">
        <v>16</v>
      </c>
      <c r="F24" s="7">
        <v>670</v>
      </c>
      <c r="G24" s="5">
        <v>13</v>
      </c>
      <c r="H24" s="6">
        <v>600</v>
      </c>
      <c r="I24" s="7">
        <v>12</v>
      </c>
      <c r="J24" s="44">
        <v>400</v>
      </c>
      <c r="K24" s="16"/>
      <c r="L24" s="44"/>
      <c r="M24" s="16">
        <v>6</v>
      </c>
      <c r="N24" s="16">
        <v>600</v>
      </c>
      <c r="O24" s="8">
        <f t="shared" si="0"/>
        <v>59</v>
      </c>
      <c r="P24" s="9">
        <f t="shared" si="1"/>
        <v>2770</v>
      </c>
      <c r="Q24" s="15">
        <f t="shared" si="2"/>
        <v>59</v>
      </c>
      <c r="R24" s="15">
        <f t="shared" si="3"/>
        <v>2770</v>
      </c>
    </row>
    <row r="25" spans="1:18" s="4" customFormat="1" ht="16.5" thickBot="1">
      <c r="A25" s="18" t="s">
        <v>36</v>
      </c>
      <c r="B25" s="104" t="s">
        <v>38</v>
      </c>
      <c r="C25" s="16">
        <v>14</v>
      </c>
      <c r="D25" s="10">
        <v>600</v>
      </c>
      <c r="E25" s="7">
        <v>18</v>
      </c>
      <c r="F25" s="7">
        <v>870</v>
      </c>
      <c r="G25" s="5">
        <v>13</v>
      </c>
      <c r="H25" s="6">
        <v>600</v>
      </c>
      <c r="I25" s="7">
        <v>12</v>
      </c>
      <c r="J25" s="44">
        <v>400</v>
      </c>
      <c r="K25" s="16"/>
      <c r="L25" s="44"/>
      <c r="M25" s="16">
        <v>6</v>
      </c>
      <c r="N25" s="16">
        <v>600</v>
      </c>
      <c r="O25" s="8">
        <f t="shared" si="0"/>
        <v>63</v>
      </c>
      <c r="P25" s="9">
        <f t="shared" si="1"/>
        <v>3070</v>
      </c>
      <c r="Q25" s="15">
        <f t="shared" si="2"/>
        <v>63</v>
      </c>
      <c r="R25" s="15">
        <f t="shared" si="3"/>
        <v>3070</v>
      </c>
    </row>
    <row r="26" spans="1:18" s="4" customFormat="1" ht="16.5" thickBot="1">
      <c r="A26" s="18" t="s">
        <v>37</v>
      </c>
      <c r="B26" s="104" t="s">
        <v>110</v>
      </c>
      <c r="C26" s="19">
        <v>16</v>
      </c>
      <c r="D26" s="20">
        <v>1300</v>
      </c>
      <c r="E26" s="21">
        <v>16</v>
      </c>
      <c r="F26" s="21">
        <v>670</v>
      </c>
      <c r="G26" s="22">
        <v>13</v>
      </c>
      <c r="H26" s="20">
        <v>600</v>
      </c>
      <c r="I26" s="21">
        <v>12</v>
      </c>
      <c r="J26" s="73">
        <v>400</v>
      </c>
      <c r="K26" s="19"/>
      <c r="L26" s="73"/>
      <c r="M26" s="16">
        <v>6</v>
      </c>
      <c r="N26" s="16">
        <v>600</v>
      </c>
      <c r="O26" s="8">
        <f t="shared" si="0"/>
        <v>63</v>
      </c>
      <c r="P26" s="9">
        <f t="shared" si="1"/>
        <v>3570</v>
      </c>
      <c r="Q26" s="15">
        <f t="shared" si="2"/>
        <v>63</v>
      </c>
      <c r="R26" s="15">
        <f t="shared" si="3"/>
        <v>3570</v>
      </c>
    </row>
    <row r="27" spans="1:18" s="4" customFormat="1" ht="16.5" thickBot="1">
      <c r="A27" s="18" t="s">
        <v>39</v>
      </c>
      <c r="B27" s="104" t="s">
        <v>56</v>
      </c>
      <c r="C27" s="19">
        <v>12</v>
      </c>
      <c r="D27" s="20">
        <v>500</v>
      </c>
      <c r="E27" s="21">
        <v>16</v>
      </c>
      <c r="F27" s="21">
        <v>670</v>
      </c>
      <c r="G27" s="22">
        <v>13</v>
      </c>
      <c r="H27" s="20">
        <v>600</v>
      </c>
      <c r="I27" s="21">
        <v>12</v>
      </c>
      <c r="J27" s="73">
        <v>400</v>
      </c>
      <c r="K27" s="19"/>
      <c r="L27" s="73"/>
      <c r="M27" s="16">
        <v>6</v>
      </c>
      <c r="N27" s="16">
        <v>600</v>
      </c>
      <c r="O27" s="8">
        <f t="shared" si="0"/>
        <v>59</v>
      </c>
      <c r="P27" s="9">
        <f t="shared" si="1"/>
        <v>2770</v>
      </c>
      <c r="Q27" s="15">
        <f t="shared" si="2"/>
        <v>59</v>
      </c>
      <c r="R27" s="15">
        <f t="shared" si="3"/>
        <v>2770</v>
      </c>
    </row>
    <row r="28" spans="1:18" s="4" customFormat="1" ht="16.5" thickBot="1">
      <c r="A28" s="18" t="s">
        <v>40</v>
      </c>
      <c r="B28" s="104" t="s">
        <v>111</v>
      </c>
      <c r="C28" s="19">
        <v>12</v>
      </c>
      <c r="D28" s="20">
        <v>500</v>
      </c>
      <c r="E28" s="21">
        <v>16</v>
      </c>
      <c r="F28" s="21">
        <v>670</v>
      </c>
      <c r="G28" s="22">
        <v>13</v>
      </c>
      <c r="H28" s="20">
        <v>600</v>
      </c>
      <c r="I28" s="21">
        <v>12</v>
      </c>
      <c r="J28" s="73">
        <v>400</v>
      </c>
      <c r="K28" s="19">
        <v>4</v>
      </c>
      <c r="L28" s="74">
        <v>100</v>
      </c>
      <c r="M28" s="16">
        <v>6</v>
      </c>
      <c r="N28" s="16">
        <v>600</v>
      </c>
      <c r="O28" s="8">
        <f t="shared" si="0"/>
        <v>63</v>
      </c>
      <c r="P28" s="9">
        <f t="shared" si="1"/>
        <v>2870</v>
      </c>
      <c r="Q28" s="15">
        <f t="shared" si="2"/>
        <v>63</v>
      </c>
      <c r="R28" s="15">
        <f t="shared" si="3"/>
        <v>2870</v>
      </c>
    </row>
    <row r="29" spans="1:18" s="4" customFormat="1" ht="16.5" thickBot="1">
      <c r="A29" s="18" t="s">
        <v>41</v>
      </c>
      <c r="B29" s="104" t="s">
        <v>55</v>
      </c>
      <c r="C29" s="19">
        <v>23</v>
      </c>
      <c r="D29" s="20">
        <v>1500</v>
      </c>
      <c r="E29" s="21">
        <v>20</v>
      </c>
      <c r="F29" s="21">
        <v>1070</v>
      </c>
      <c r="G29" s="22">
        <v>13</v>
      </c>
      <c r="H29" s="20">
        <v>600</v>
      </c>
      <c r="I29" s="21">
        <v>13</v>
      </c>
      <c r="J29" s="73">
        <v>500</v>
      </c>
      <c r="K29" s="19">
        <v>2</v>
      </c>
      <c r="L29" s="73">
        <v>100</v>
      </c>
      <c r="M29" s="16">
        <v>6</v>
      </c>
      <c r="N29" s="16">
        <v>600</v>
      </c>
      <c r="O29" s="8">
        <f t="shared" si="0"/>
        <v>77</v>
      </c>
      <c r="P29" s="9">
        <f t="shared" si="1"/>
        <v>4370</v>
      </c>
      <c r="Q29" s="15">
        <f t="shared" si="2"/>
        <v>77</v>
      </c>
      <c r="R29" s="15">
        <f t="shared" si="3"/>
        <v>4370</v>
      </c>
    </row>
    <row r="30" spans="1:18" s="4" customFormat="1" ht="16.5" thickBot="1">
      <c r="A30" s="18" t="s">
        <v>42</v>
      </c>
      <c r="B30" s="104" t="s">
        <v>91</v>
      </c>
      <c r="C30" s="16">
        <v>23</v>
      </c>
      <c r="D30" s="10">
        <v>1500</v>
      </c>
      <c r="E30" s="21">
        <v>18</v>
      </c>
      <c r="F30" s="21">
        <v>870</v>
      </c>
      <c r="G30" s="22">
        <v>16</v>
      </c>
      <c r="H30" s="20">
        <v>960</v>
      </c>
      <c r="I30" s="21">
        <v>12</v>
      </c>
      <c r="J30" s="72">
        <v>400</v>
      </c>
      <c r="K30" s="50">
        <v>2</v>
      </c>
      <c r="L30" s="72">
        <v>100</v>
      </c>
      <c r="M30" s="16">
        <v>6</v>
      </c>
      <c r="N30" s="16">
        <v>600</v>
      </c>
      <c r="O30" s="8">
        <f t="shared" si="0"/>
        <v>77</v>
      </c>
      <c r="P30" s="9">
        <f t="shared" si="1"/>
        <v>4430</v>
      </c>
      <c r="Q30" s="15">
        <f t="shared" si="2"/>
        <v>77</v>
      </c>
      <c r="R30" s="15">
        <f t="shared" si="3"/>
        <v>4430</v>
      </c>
    </row>
    <row r="31" spans="1:18" s="4" customFormat="1" ht="16.5" thickBot="1">
      <c r="A31" s="18" t="s">
        <v>43</v>
      </c>
      <c r="B31" s="104" t="s">
        <v>129</v>
      </c>
      <c r="C31" s="16">
        <v>23</v>
      </c>
      <c r="D31" s="10">
        <v>1500</v>
      </c>
      <c r="E31" s="21">
        <v>20</v>
      </c>
      <c r="F31" s="21">
        <v>1070</v>
      </c>
      <c r="G31" s="22">
        <v>16</v>
      </c>
      <c r="H31" s="20">
        <v>960</v>
      </c>
      <c r="I31" s="21">
        <v>12</v>
      </c>
      <c r="J31" s="72">
        <v>400</v>
      </c>
      <c r="K31" s="50">
        <v>2</v>
      </c>
      <c r="L31" s="72">
        <v>100</v>
      </c>
      <c r="M31" s="16">
        <v>6</v>
      </c>
      <c r="N31" s="16">
        <v>600</v>
      </c>
      <c r="O31" s="8">
        <f t="shared" si="0"/>
        <v>79</v>
      </c>
      <c r="P31" s="9">
        <f t="shared" si="1"/>
        <v>4630</v>
      </c>
      <c r="Q31" s="15">
        <f t="shared" si="2"/>
        <v>79</v>
      </c>
      <c r="R31" s="15">
        <f t="shared" si="3"/>
        <v>4630</v>
      </c>
    </row>
    <row r="32" spans="1:18" s="4" customFormat="1" ht="16.5" thickBot="1">
      <c r="A32" s="18" t="s">
        <v>45</v>
      </c>
      <c r="B32" s="104" t="s">
        <v>112</v>
      </c>
      <c r="C32" s="16">
        <v>23</v>
      </c>
      <c r="D32" s="10">
        <v>1500</v>
      </c>
      <c r="E32" s="7">
        <v>20</v>
      </c>
      <c r="F32" s="7">
        <v>1070</v>
      </c>
      <c r="G32" s="5">
        <v>16</v>
      </c>
      <c r="H32" s="6">
        <v>960</v>
      </c>
      <c r="I32" s="7"/>
      <c r="J32" s="44"/>
      <c r="K32" s="16"/>
      <c r="L32" s="44"/>
      <c r="M32" s="16"/>
      <c r="N32" s="16"/>
      <c r="O32" s="8">
        <f t="shared" si="0"/>
        <v>59</v>
      </c>
      <c r="P32" s="9">
        <f t="shared" si="1"/>
        <v>3530</v>
      </c>
      <c r="Q32" s="15">
        <f t="shared" si="2"/>
        <v>59</v>
      </c>
      <c r="R32" s="15">
        <f t="shared" si="3"/>
        <v>3530</v>
      </c>
    </row>
    <row r="33" spans="1:18" s="4" customFormat="1" ht="16.5" thickBot="1">
      <c r="A33" s="18" t="s">
        <v>46</v>
      </c>
      <c r="B33" s="104" t="s">
        <v>113</v>
      </c>
      <c r="C33" s="19">
        <v>23</v>
      </c>
      <c r="D33" s="20">
        <v>1500</v>
      </c>
      <c r="E33" s="21">
        <v>20</v>
      </c>
      <c r="F33" s="34">
        <v>1070</v>
      </c>
      <c r="G33" s="19">
        <v>16</v>
      </c>
      <c r="H33" s="72">
        <v>960</v>
      </c>
      <c r="I33" s="21">
        <v>12</v>
      </c>
      <c r="J33" s="72">
        <v>400</v>
      </c>
      <c r="K33" s="19">
        <v>2</v>
      </c>
      <c r="L33" s="72">
        <v>100</v>
      </c>
      <c r="M33" s="16">
        <v>6</v>
      </c>
      <c r="N33" s="16">
        <v>600</v>
      </c>
      <c r="O33" s="8">
        <f t="shared" si="0"/>
        <v>79</v>
      </c>
      <c r="P33" s="9">
        <f t="shared" si="1"/>
        <v>4630</v>
      </c>
      <c r="Q33" s="15">
        <f t="shared" si="2"/>
        <v>79</v>
      </c>
      <c r="R33" s="15">
        <f t="shared" si="3"/>
        <v>4630</v>
      </c>
    </row>
    <row r="34" spans="1:18" s="4" customFormat="1" ht="16.5" thickBot="1">
      <c r="A34" s="18" t="s">
        <v>47</v>
      </c>
      <c r="B34" s="104" t="s">
        <v>114</v>
      </c>
      <c r="C34" s="19">
        <v>23</v>
      </c>
      <c r="D34" s="20">
        <v>1500</v>
      </c>
      <c r="E34" s="21">
        <v>20</v>
      </c>
      <c r="F34" s="45">
        <v>1070</v>
      </c>
      <c r="G34" s="19">
        <v>16</v>
      </c>
      <c r="H34" s="72">
        <v>960</v>
      </c>
      <c r="I34" s="21">
        <v>12</v>
      </c>
      <c r="J34" s="72">
        <v>400</v>
      </c>
      <c r="K34" s="19">
        <v>2</v>
      </c>
      <c r="L34" s="72">
        <v>100</v>
      </c>
      <c r="M34" s="16">
        <v>6</v>
      </c>
      <c r="N34" s="16">
        <v>600</v>
      </c>
      <c r="O34" s="8">
        <f t="shared" si="0"/>
        <v>79</v>
      </c>
      <c r="P34" s="9">
        <f t="shared" si="1"/>
        <v>4630</v>
      </c>
      <c r="Q34" s="15">
        <f t="shared" si="2"/>
        <v>79</v>
      </c>
      <c r="R34" s="15">
        <f t="shared" si="3"/>
        <v>4630</v>
      </c>
    </row>
    <row r="35" spans="1:18" s="4" customFormat="1" ht="16.5" thickBot="1">
      <c r="A35" s="18" t="s">
        <v>48</v>
      </c>
      <c r="B35" s="104" t="s">
        <v>82</v>
      </c>
      <c r="C35" s="19">
        <v>23</v>
      </c>
      <c r="D35" s="20">
        <v>1500</v>
      </c>
      <c r="E35" s="21">
        <v>18</v>
      </c>
      <c r="F35" s="21">
        <v>870</v>
      </c>
      <c r="G35" s="22">
        <v>16</v>
      </c>
      <c r="H35" s="20">
        <v>960</v>
      </c>
      <c r="I35" s="21">
        <v>12</v>
      </c>
      <c r="J35" s="73">
        <v>400</v>
      </c>
      <c r="K35" s="19"/>
      <c r="L35" s="73"/>
      <c r="M35" s="16">
        <v>6</v>
      </c>
      <c r="N35" s="16">
        <v>600</v>
      </c>
      <c r="O35" s="52">
        <f t="shared" si="0"/>
        <v>75</v>
      </c>
      <c r="P35" s="62">
        <f t="shared" si="1"/>
        <v>4330</v>
      </c>
      <c r="Q35" s="15">
        <f t="shared" si="2"/>
        <v>75</v>
      </c>
      <c r="R35" s="15">
        <f t="shared" si="3"/>
        <v>4330</v>
      </c>
    </row>
    <row r="36" spans="1:18" s="4" customFormat="1" ht="16.5" thickBot="1">
      <c r="A36" s="18" t="s">
        <v>49</v>
      </c>
      <c r="B36" s="104" t="s">
        <v>88</v>
      </c>
      <c r="C36" s="19">
        <v>23</v>
      </c>
      <c r="D36" s="20">
        <v>1500</v>
      </c>
      <c r="E36" s="21">
        <v>18</v>
      </c>
      <c r="F36" s="21">
        <v>870</v>
      </c>
      <c r="G36" s="22">
        <v>16</v>
      </c>
      <c r="H36" s="20">
        <v>960</v>
      </c>
      <c r="I36" s="21">
        <v>12</v>
      </c>
      <c r="J36" s="73">
        <v>400</v>
      </c>
      <c r="K36" s="19"/>
      <c r="L36" s="73"/>
      <c r="M36" s="16">
        <v>6</v>
      </c>
      <c r="N36" s="16">
        <v>600</v>
      </c>
      <c r="O36" s="52">
        <f t="shared" si="0"/>
        <v>75</v>
      </c>
      <c r="P36" s="62">
        <f t="shared" si="1"/>
        <v>4330</v>
      </c>
      <c r="Q36" s="15">
        <f t="shared" si="2"/>
        <v>75</v>
      </c>
      <c r="R36" s="15">
        <f t="shared" si="3"/>
        <v>4330</v>
      </c>
    </row>
    <row r="37" spans="1:18" s="4" customFormat="1" ht="16.5" thickBot="1">
      <c r="A37" s="18" t="s">
        <v>50</v>
      </c>
      <c r="B37" s="104" t="s">
        <v>18</v>
      </c>
      <c r="C37" s="16">
        <v>16</v>
      </c>
      <c r="D37" s="10">
        <v>1300</v>
      </c>
      <c r="E37" s="7">
        <v>18</v>
      </c>
      <c r="F37" s="7">
        <v>870</v>
      </c>
      <c r="G37" s="5">
        <v>14</v>
      </c>
      <c r="H37" s="6">
        <v>720</v>
      </c>
      <c r="I37" s="7">
        <v>12</v>
      </c>
      <c r="J37" s="34">
        <v>400</v>
      </c>
      <c r="K37" s="16"/>
      <c r="L37" s="34"/>
      <c r="M37" s="16">
        <v>6</v>
      </c>
      <c r="N37" s="16">
        <v>600</v>
      </c>
      <c r="O37" s="52">
        <f t="shared" si="0"/>
        <v>66</v>
      </c>
      <c r="P37" s="62">
        <f t="shared" si="1"/>
        <v>3890</v>
      </c>
      <c r="Q37" s="15">
        <f t="shared" si="2"/>
        <v>66</v>
      </c>
      <c r="R37" s="15">
        <f t="shared" si="3"/>
        <v>3890</v>
      </c>
    </row>
    <row r="38" spans="1:18" s="4" customFormat="1" ht="16.5" thickBot="1">
      <c r="A38" s="18" t="s">
        <v>51</v>
      </c>
      <c r="B38" s="104" t="s">
        <v>44</v>
      </c>
      <c r="C38" s="19"/>
      <c r="D38" s="20"/>
      <c r="E38" s="21"/>
      <c r="F38" s="21"/>
      <c r="G38" s="22"/>
      <c r="H38" s="20"/>
      <c r="I38" s="21"/>
      <c r="J38" s="73"/>
      <c r="K38" s="19"/>
      <c r="L38" s="73"/>
      <c r="M38" s="19"/>
      <c r="N38" s="19"/>
      <c r="O38" s="52">
        <f t="shared" si="0"/>
        <v>0</v>
      </c>
      <c r="P38" s="62">
        <f t="shared" si="1"/>
        <v>0</v>
      </c>
      <c r="Q38" s="15">
        <f t="shared" si="2"/>
        <v>0</v>
      </c>
      <c r="R38" s="15">
        <f t="shared" si="3"/>
        <v>0</v>
      </c>
    </row>
    <row r="39" spans="1:18" s="4" customFormat="1" ht="16.5" thickBot="1">
      <c r="A39" s="18" t="s">
        <v>52</v>
      </c>
      <c r="B39" s="104" t="s">
        <v>115</v>
      </c>
      <c r="C39" s="47">
        <v>23</v>
      </c>
      <c r="D39" s="75">
        <v>1500</v>
      </c>
      <c r="E39" s="76">
        <v>18</v>
      </c>
      <c r="F39" s="76">
        <v>870</v>
      </c>
      <c r="G39" s="77">
        <v>14</v>
      </c>
      <c r="H39" s="78">
        <v>720</v>
      </c>
      <c r="I39" s="76">
        <v>12</v>
      </c>
      <c r="J39" s="44">
        <v>400</v>
      </c>
      <c r="K39" s="47">
        <v>10</v>
      </c>
      <c r="L39" s="44">
        <v>500</v>
      </c>
      <c r="M39" s="16">
        <v>6</v>
      </c>
      <c r="N39" s="16">
        <v>600</v>
      </c>
      <c r="O39" s="79">
        <f t="shared" si="0"/>
        <v>83</v>
      </c>
      <c r="P39" s="80">
        <f t="shared" si="1"/>
        <v>4590</v>
      </c>
      <c r="Q39" s="15">
        <f t="shared" si="2"/>
        <v>83</v>
      </c>
      <c r="R39" s="15">
        <f t="shared" si="3"/>
        <v>4590</v>
      </c>
    </row>
    <row r="40" spans="1:18" s="4" customFormat="1" ht="16.5" thickBot="1">
      <c r="A40" s="18" t="s">
        <v>92</v>
      </c>
      <c r="B40" s="104" t="s">
        <v>116</v>
      </c>
      <c r="C40" s="47">
        <v>23</v>
      </c>
      <c r="D40" s="75">
        <v>1500</v>
      </c>
      <c r="E40" s="76">
        <v>20</v>
      </c>
      <c r="F40" s="76">
        <v>1070</v>
      </c>
      <c r="G40" s="77">
        <v>16</v>
      </c>
      <c r="H40" s="78">
        <v>960</v>
      </c>
      <c r="I40" s="76">
        <v>12</v>
      </c>
      <c r="J40" s="44">
        <v>400</v>
      </c>
      <c r="K40" s="47">
        <v>10</v>
      </c>
      <c r="L40" s="44">
        <v>500</v>
      </c>
      <c r="M40" s="16">
        <v>6</v>
      </c>
      <c r="N40" s="16">
        <v>600</v>
      </c>
      <c r="O40" s="79">
        <f t="shared" si="0"/>
        <v>87</v>
      </c>
      <c r="P40" s="80">
        <f t="shared" si="1"/>
        <v>5030</v>
      </c>
      <c r="Q40" s="15">
        <f t="shared" si="2"/>
        <v>87</v>
      </c>
      <c r="R40" s="15">
        <f t="shared" si="3"/>
        <v>5030</v>
      </c>
    </row>
    <row r="41" spans="1:18" s="4" customFormat="1" ht="16.5" thickBot="1">
      <c r="A41" s="18" t="s">
        <v>93</v>
      </c>
      <c r="B41" s="104" t="s">
        <v>117</v>
      </c>
      <c r="C41" s="87">
        <v>23</v>
      </c>
      <c r="D41" s="82">
        <v>1500</v>
      </c>
      <c r="E41" s="83">
        <v>16</v>
      </c>
      <c r="F41" s="83">
        <v>670</v>
      </c>
      <c r="G41" s="84">
        <v>16</v>
      </c>
      <c r="H41" s="85">
        <v>960</v>
      </c>
      <c r="I41" s="83">
        <v>12</v>
      </c>
      <c r="J41" s="86">
        <v>400</v>
      </c>
      <c r="K41" s="87"/>
      <c r="L41" s="86"/>
      <c r="M41" s="16">
        <v>6</v>
      </c>
      <c r="N41" s="16">
        <v>600</v>
      </c>
      <c r="O41" s="79">
        <f t="shared" si="0"/>
        <v>73</v>
      </c>
      <c r="P41" s="80">
        <f t="shared" si="1"/>
        <v>4130</v>
      </c>
      <c r="Q41" s="15"/>
      <c r="R41" s="15"/>
    </row>
    <row r="42" spans="1:18" s="4" customFormat="1" ht="16.5" thickBot="1">
      <c r="A42" s="18" t="s">
        <v>94</v>
      </c>
      <c r="B42" s="104" t="s">
        <v>90</v>
      </c>
      <c r="C42" s="19">
        <v>23</v>
      </c>
      <c r="D42" s="20">
        <v>1500</v>
      </c>
      <c r="E42" s="21">
        <v>18</v>
      </c>
      <c r="F42" s="21">
        <v>870</v>
      </c>
      <c r="G42" s="22">
        <v>16</v>
      </c>
      <c r="H42" s="20">
        <v>960</v>
      </c>
      <c r="I42" s="21">
        <v>12</v>
      </c>
      <c r="J42" s="81">
        <v>400</v>
      </c>
      <c r="K42" s="19"/>
      <c r="L42" s="81"/>
      <c r="M42" s="16">
        <v>6</v>
      </c>
      <c r="N42" s="16">
        <v>600</v>
      </c>
      <c r="O42" s="52">
        <f t="shared" si="0"/>
        <v>75</v>
      </c>
      <c r="P42" s="80">
        <f t="shared" si="1"/>
        <v>4330</v>
      </c>
      <c r="Q42" s="15"/>
      <c r="R42" s="15"/>
    </row>
    <row r="43" spans="1:18" s="4" customFormat="1" ht="16.5" thickBot="1">
      <c r="A43" s="18" t="s">
        <v>95</v>
      </c>
      <c r="B43" s="104" t="s">
        <v>118</v>
      </c>
      <c r="C43" s="95">
        <v>23</v>
      </c>
      <c r="D43" s="92">
        <v>1500</v>
      </c>
      <c r="E43" s="93">
        <v>23</v>
      </c>
      <c r="F43" s="21">
        <v>1560</v>
      </c>
      <c r="G43" s="94">
        <v>16</v>
      </c>
      <c r="H43" s="92">
        <v>960</v>
      </c>
      <c r="I43" s="93">
        <v>12</v>
      </c>
      <c r="J43" s="74">
        <v>400</v>
      </c>
      <c r="K43" s="95">
        <v>2</v>
      </c>
      <c r="L43" s="74">
        <v>100</v>
      </c>
      <c r="M43" s="16">
        <v>6</v>
      </c>
      <c r="N43" s="16">
        <v>600</v>
      </c>
      <c r="O43" s="68">
        <f t="shared" si="0"/>
        <v>82</v>
      </c>
      <c r="P43" s="80">
        <f t="shared" si="1"/>
        <v>5120</v>
      </c>
      <c r="Q43" s="15"/>
      <c r="R43" s="15"/>
    </row>
    <row r="44" spans="1:18" s="4" customFormat="1" ht="16.5" thickBot="1">
      <c r="A44" s="18" t="s">
        <v>98</v>
      </c>
      <c r="B44" s="104" t="s">
        <v>119</v>
      </c>
      <c r="C44" s="100">
        <v>23</v>
      </c>
      <c r="D44" s="97">
        <v>1500</v>
      </c>
      <c r="E44" s="98">
        <v>18</v>
      </c>
      <c r="F44" s="98">
        <v>870</v>
      </c>
      <c r="G44" s="99">
        <v>14</v>
      </c>
      <c r="H44" s="97">
        <v>720</v>
      </c>
      <c r="I44" s="98">
        <v>12</v>
      </c>
      <c r="J44" s="74">
        <v>400</v>
      </c>
      <c r="K44" s="100">
        <v>4</v>
      </c>
      <c r="L44" s="74">
        <v>100</v>
      </c>
      <c r="M44" s="16">
        <v>6</v>
      </c>
      <c r="N44" s="16">
        <v>600</v>
      </c>
      <c r="O44" s="68">
        <f t="shared" si="0"/>
        <v>77</v>
      </c>
      <c r="P44" s="80">
        <f t="shared" si="1"/>
        <v>4190</v>
      </c>
      <c r="Q44" s="15"/>
      <c r="R44" s="15"/>
    </row>
    <row r="45" spans="1:18" s="4" customFormat="1" ht="16.5" thickBot="1">
      <c r="A45" s="18" t="s">
        <v>99</v>
      </c>
      <c r="B45" s="104" t="s">
        <v>120</v>
      </c>
      <c r="C45" s="100">
        <v>23</v>
      </c>
      <c r="D45" s="97">
        <v>1500</v>
      </c>
      <c r="E45" s="98">
        <v>23</v>
      </c>
      <c r="F45" s="21">
        <v>1560</v>
      </c>
      <c r="G45" s="99">
        <v>16</v>
      </c>
      <c r="H45" s="97">
        <v>960</v>
      </c>
      <c r="I45" s="98">
        <v>12</v>
      </c>
      <c r="J45" s="74">
        <v>400</v>
      </c>
      <c r="K45" s="100">
        <v>10</v>
      </c>
      <c r="L45" s="74">
        <v>500</v>
      </c>
      <c r="M45" s="16">
        <v>6</v>
      </c>
      <c r="N45" s="16">
        <v>600</v>
      </c>
      <c r="O45" s="68">
        <f t="shared" si="0"/>
        <v>90</v>
      </c>
      <c r="P45" s="80">
        <f t="shared" si="1"/>
        <v>5520</v>
      </c>
      <c r="Q45" s="15"/>
      <c r="R45" s="15"/>
    </row>
    <row r="46" spans="1:18" s="4" customFormat="1" ht="16.5" thickBot="1">
      <c r="A46" s="18" t="s">
        <v>100</v>
      </c>
      <c r="B46" s="104" t="s">
        <v>96</v>
      </c>
      <c r="C46" s="100">
        <v>23</v>
      </c>
      <c r="D46" s="97">
        <v>1500</v>
      </c>
      <c r="E46" s="98">
        <v>23</v>
      </c>
      <c r="F46" s="21">
        <v>1560</v>
      </c>
      <c r="G46" s="99"/>
      <c r="H46" s="97"/>
      <c r="I46" s="98">
        <v>12</v>
      </c>
      <c r="J46" s="74">
        <v>400</v>
      </c>
      <c r="K46" s="100">
        <v>4</v>
      </c>
      <c r="L46" s="74">
        <v>100</v>
      </c>
      <c r="M46" s="16">
        <v>6</v>
      </c>
      <c r="N46" s="16">
        <v>600</v>
      </c>
      <c r="O46" s="68">
        <f t="shared" si="0"/>
        <v>68</v>
      </c>
      <c r="P46" s="80">
        <f t="shared" si="1"/>
        <v>4160</v>
      </c>
      <c r="Q46" s="15"/>
      <c r="R46" s="15"/>
    </row>
    <row r="47" spans="1:18" s="4" customFormat="1" ht="16.5" thickBot="1">
      <c r="A47" s="18" t="s">
        <v>101</v>
      </c>
      <c r="B47" s="104" t="s">
        <v>81</v>
      </c>
      <c r="C47" s="100">
        <v>23</v>
      </c>
      <c r="D47" s="97">
        <v>1500</v>
      </c>
      <c r="E47" s="98">
        <v>18</v>
      </c>
      <c r="F47" s="98">
        <v>870</v>
      </c>
      <c r="G47" s="99">
        <v>14</v>
      </c>
      <c r="H47" s="97">
        <v>720</v>
      </c>
      <c r="I47" s="98">
        <v>12</v>
      </c>
      <c r="J47" s="74">
        <v>400</v>
      </c>
      <c r="K47" s="100">
        <v>10</v>
      </c>
      <c r="L47" s="74">
        <v>500</v>
      </c>
      <c r="M47" s="16">
        <v>6</v>
      </c>
      <c r="N47" s="16">
        <v>600</v>
      </c>
      <c r="O47" s="68">
        <f t="shared" si="0"/>
        <v>83</v>
      </c>
      <c r="P47" s="80">
        <f t="shared" si="1"/>
        <v>4590</v>
      </c>
      <c r="Q47" s="15"/>
      <c r="R47" s="15"/>
    </row>
    <row r="48" spans="1:18" s="4" customFormat="1" ht="16.5" thickBot="1">
      <c r="A48" s="18" t="s">
        <v>102</v>
      </c>
      <c r="B48" s="104" t="s">
        <v>65</v>
      </c>
      <c r="C48" s="88">
        <v>23</v>
      </c>
      <c r="D48" s="89">
        <v>1500</v>
      </c>
      <c r="E48" s="90">
        <v>23</v>
      </c>
      <c r="F48" s="21">
        <v>1560</v>
      </c>
      <c r="G48" s="91">
        <v>16</v>
      </c>
      <c r="H48" s="89">
        <v>960</v>
      </c>
      <c r="I48" s="90">
        <v>12</v>
      </c>
      <c r="J48" s="81">
        <v>400</v>
      </c>
      <c r="K48" s="88"/>
      <c r="L48" s="81"/>
      <c r="M48" s="16">
        <v>6</v>
      </c>
      <c r="N48" s="16">
        <v>600</v>
      </c>
      <c r="O48" s="68">
        <f t="shared" si="0"/>
        <v>80</v>
      </c>
      <c r="P48" s="80">
        <f t="shared" si="1"/>
        <v>5020</v>
      </c>
      <c r="Q48" s="15"/>
      <c r="R48" s="15"/>
    </row>
    <row r="49" spans="1:18" s="4" customFormat="1" ht="16.5" thickBot="1">
      <c r="A49" s="18" t="s">
        <v>103</v>
      </c>
      <c r="B49" s="106" t="s">
        <v>66</v>
      </c>
      <c r="C49" s="113">
        <v>23</v>
      </c>
      <c r="D49" s="101">
        <v>1500</v>
      </c>
      <c r="E49" s="98">
        <v>23</v>
      </c>
      <c r="F49" s="21">
        <v>1560</v>
      </c>
      <c r="G49" s="99">
        <v>16</v>
      </c>
      <c r="H49" s="97">
        <v>960</v>
      </c>
      <c r="I49" s="98">
        <v>12</v>
      </c>
      <c r="J49" s="74">
        <v>400</v>
      </c>
      <c r="K49" s="100"/>
      <c r="L49" s="74"/>
      <c r="M49" s="16">
        <v>6</v>
      </c>
      <c r="N49" s="34">
        <v>600</v>
      </c>
      <c r="O49" s="102">
        <f t="shared" si="0"/>
        <v>80</v>
      </c>
      <c r="P49" s="80">
        <f t="shared" si="1"/>
        <v>5020</v>
      </c>
      <c r="Q49" s="15"/>
      <c r="R49" s="15"/>
    </row>
    <row r="50" spans="1:18" s="4" customFormat="1" ht="16.5" thickBot="1">
      <c r="A50" s="18" t="s">
        <v>104</v>
      </c>
      <c r="B50" s="106" t="s">
        <v>121</v>
      </c>
      <c r="C50" s="113">
        <v>23</v>
      </c>
      <c r="D50" s="96">
        <v>1500</v>
      </c>
      <c r="E50" s="93">
        <v>23</v>
      </c>
      <c r="F50" s="21">
        <v>1560</v>
      </c>
      <c r="G50" s="94">
        <v>16</v>
      </c>
      <c r="H50" s="92">
        <v>960</v>
      </c>
      <c r="I50" s="93">
        <v>13</v>
      </c>
      <c r="J50" s="107">
        <v>500</v>
      </c>
      <c r="K50" s="95">
        <v>10</v>
      </c>
      <c r="L50" s="107">
        <v>500</v>
      </c>
      <c r="M50" s="16">
        <v>6</v>
      </c>
      <c r="N50" s="34">
        <v>600</v>
      </c>
      <c r="O50" s="102">
        <f t="shared" si="0"/>
        <v>91</v>
      </c>
      <c r="P50" s="80">
        <f t="shared" si="1"/>
        <v>5620</v>
      </c>
      <c r="Q50" s="15"/>
      <c r="R50" s="15"/>
    </row>
    <row r="51" spans="1:18" s="4" customFormat="1" ht="16.5" thickBot="1">
      <c r="A51" s="18" t="s">
        <v>105</v>
      </c>
      <c r="B51" s="104" t="s">
        <v>122</v>
      </c>
      <c r="C51" s="95">
        <v>14</v>
      </c>
      <c r="D51" s="97">
        <v>600</v>
      </c>
      <c r="E51" s="98">
        <v>16</v>
      </c>
      <c r="F51" s="98">
        <v>670</v>
      </c>
      <c r="G51" s="99">
        <v>16</v>
      </c>
      <c r="H51" s="97">
        <v>960</v>
      </c>
      <c r="I51" s="98">
        <v>12</v>
      </c>
      <c r="J51" s="74">
        <v>400</v>
      </c>
      <c r="K51" s="100"/>
      <c r="L51" s="74"/>
      <c r="M51" s="16">
        <v>6</v>
      </c>
      <c r="N51" s="34">
        <v>600</v>
      </c>
      <c r="O51" s="102">
        <f t="shared" si="0"/>
        <v>64</v>
      </c>
      <c r="P51" s="80">
        <f t="shared" si="1"/>
        <v>3230</v>
      </c>
      <c r="Q51" s="15"/>
      <c r="R51" s="15"/>
    </row>
    <row r="52" spans="1:18" s="4" customFormat="1" ht="16.5" thickBot="1">
      <c r="A52" s="18" t="s">
        <v>106</v>
      </c>
      <c r="B52" s="104" t="s">
        <v>68</v>
      </c>
      <c r="C52" s="100">
        <v>23</v>
      </c>
      <c r="D52" s="97">
        <v>1500</v>
      </c>
      <c r="E52" s="98">
        <v>16</v>
      </c>
      <c r="F52" s="98">
        <v>670</v>
      </c>
      <c r="G52" s="99">
        <v>14</v>
      </c>
      <c r="H52" s="97">
        <v>720</v>
      </c>
      <c r="I52" s="98">
        <v>12</v>
      </c>
      <c r="J52" s="74">
        <v>400</v>
      </c>
      <c r="K52" s="100"/>
      <c r="L52" s="74"/>
      <c r="M52" s="16">
        <v>6</v>
      </c>
      <c r="N52" s="16">
        <v>600</v>
      </c>
      <c r="O52" s="68">
        <f t="shared" si="0"/>
        <v>71</v>
      </c>
      <c r="P52" s="114">
        <f t="shared" si="1"/>
        <v>3890</v>
      </c>
      <c r="Q52" s="15"/>
      <c r="R52" s="15"/>
    </row>
    <row r="53" spans="1:18" s="4" customFormat="1" ht="16.5" thickBot="1">
      <c r="A53" s="18" t="s">
        <v>107</v>
      </c>
      <c r="B53" s="104" t="s">
        <v>123</v>
      </c>
      <c r="C53" s="88">
        <v>23</v>
      </c>
      <c r="D53" s="108">
        <v>1500</v>
      </c>
      <c r="E53" s="109">
        <v>23</v>
      </c>
      <c r="F53" s="90">
        <v>1560</v>
      </c>
      <c r="G53" s="110">
        <v>16</v>
      </c>
      <c r="H53" s="108">
        <v>960</v>
      </c>
      <c r="I53" s="109">
        <v>13</v>
      </c>
      <c r="J53" s="111">
        <v>500</v>
      </c>
      <c r="K53" s="112">
        <v>10</v>
      </c>
      <c r="L53" s="111">
        <v>500</v>
      </c>
      <c r="M53" s="117">
        <v>6</v>
      </c>
      <c r="N53" s="37">
        <v>600</v>
      </c>
      <c r="O53" s="116">
        <f t="shared" si="0"/>
        <v>91</v>
      </c>
      <c r="P53" s="115">
        <f t="shared" si="1"/>
        <v>5620</v>
      </c>
      <c r="Q53" s="15"/>
      <c r="R53" s="15"/>
    </row>
    <row r="54" spans="1:16" ht="16.5" customHeight="1">
      <c r="A54" s="3"/>
      <c r="B54" s="4"/>
      <c r="C54" s="53"/>
      <c r="D54" s="12"/>
      <c r="E54" s="13"/>
      <c r="F54" s="53"/>
      <c r="G54" s="13"/>
      <c r="H54" s="4"/>
      <c r="I54" s="14"/>
      <c r="J54" s="4"/>
      <c r="K54" s="4"/>
      <c r="L54" s="4"/>
      <c r="M54" s="4"/>
      <c r="N54" s="4" t="s">
        <v>58</v>
      </c>
      <c r="O54" s="67" t="str">
        <f>CONCATENATE(SUM(O5:O53)," km")</f>
        <v>3552 km</v>
      </c>
      <c r="P54" s="65" t="str">
        <f>CONCATENATE(SUM(P5:P53)," m")</f>
        <v>202380 m</v>
      </c>
    </row>
    <row r="55" spans="1:16" ht="14.25">
      <c r="A55" s="3"/>
      <c r="B55" s="4"/>
      <c r="C55" s="13"/>
      <c r="D55" s="12"/>
      <c r="E55" s="13"/>
      <c r="F55" s="12"/>
      <c r="G55" s="13"/>
      <c r="H55" s="4"/>
      <c r="I55" s="14"/>
      <c r="J55" s="4"/>
      <c r="K55" s="4"/>
      <c r="L55" s="4"/>
      <c r="M55" s="4"/>
      <c r="N55" s="4" t="s">
        <v>59</v>
      </c>
      <c r="O55" s="70">
        <f>AVERAGE(O5:O53)</f>
        <v>72.48979591836735</v>
      </c>
      <c r="P55" s="71">
        <f>AVERAGE(P5:P53)</f>
        <v>4130.2040816326535</v>
      </c>
    </row>
    <row r="56" spans="1:16" ht="14.25">
      <c r="A56" s="3"/>
      <c r="B56" s="4"/>
      <c r="C56" s="12"/>
      <c r="D56" s="12"/>
      <c r="E56" s="13"/>
      <c r="F56" s="12"/>
      <c r="G56" s="13"/>
      <c r="H56" s="4"/>
      <c r="I56" s="14"/>
      <c r="J56" s="4"/>
      <c r="K56" s="4"/>
      <c r="L56" s="4"/>
      <c r="M56" s="4"/>
      <c r="N56" s="4" t="s">
        <v>60</v>
      </c>
      <c r="O56" s="61" t="str">
        <f>CONCATENATE(MAX(O5:O53)," km")</f>
        <v>91 km</v>
      </c>
      <c r="P56" s="66" t="str">
        <f>CONCATENATE(MAX(P5:P53)," m")</f>
        <v>5620 m</v>
      </c>
    </row>
    <row r="57" spans="1:16" ht="15" thickBo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 t="s">
        <v>61</v>
      </c>
      <c r="O57" s="63" t="str">
        <f>CONCATENATE(MIN(O5:O53)," km")</f>
        <v>0 km</v>
      </c>
      <c r="P57" s="64" t="str">
        <f>CONCATENATE(MIN(P5:P53)," m")</f>
        <v>0 m</v>
      </c>
    </row>
  </sheetData>
  <sheetProtection/>
  <mergeCells count="15">
    <mergeCell ref="M2:N2"/>
    <mergeCell ref="O2:P2"/>
    <mergeCell ref="O3:P3"/>
    <mergeCell ref="M3:N3"/>
    <mergeCell ref="E1:L1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rintOptions/>
  <pageMargins left="1.0236220472440944" right="0.23622047244094488" top="0.3543307086614173" bottom="0.3543307086614173" header="0.31496062992125984" footer="0"/>
  <pageSetup firstPageNumber="1" useFirstPageNumber="1" fitToHeight="1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75" zoomScalePageLayoutView="0" workbookViewId="0" topLeftCell="A1">
      <selection activeCell="B41" sqref="B41"/>
    </sheetView>
  </sheetViews>
  <sheetFormatPr defaultColWidth="11.57421875" defaultRowHeight="12.75"/>
  <cols>
    <col min="1" max="1" width="3.7109375" style="0" customWidth="1"/>
    <col min="2" max="2" width="27.28125" style="0" customWidth="1"/>
    <col min="3" max="3" width="8.8515625" style="0" customWidth="1"/>
    <col min="4" max="4" width="8.57421875" style="0" customWidth="1"/>
  </cols>
  <sheetData>
    <row r="1" spans="1:16" ht="18.75" thickBot="1">
      <c r="A1" s="3"/>
      <c r="B1" s="4"/>
      <c r="C1" s="4"/>
      <c r="D1" s="4"/>
      <c r="E1" s="127" t="s">
        <v>78</v>
      </c>
      <c r="F1" s="128"/>
      <c r="G1" s="128"/>
      <c r="H1" s="128"/>
      <c r="I1" s="128"/>
      <c r="J1" s="128"/>
      <c r="K1" s="128"/>
      <c r="L1" s="128"/>
      <c r="M1" s="4"/>
      <c r="N1" s="4"/>
      <c r="O1" s="4"/>
      <c r="P1" s="4"/>
    </row>
    <row r="2" spans="1:16" ht="16.5" customHeight="1" thickBot="1">
      <c r="A2" s="3"/>
      <c r="B2" s="4"/>
      <c r="C2" s="118">
        <v>40370</v>
      </c>
      <c r="D2" s="119"/>
      <c r="E2" s="118">
        <v>40371</v>
      </c>
      <c r="F2" s="119"/>
      <c r="G2" s="118">
        <v>40372</v>
      </c>
      <c r="H2" s="119"/>
      <c r="I2" s="118">
        <v>40373</v>
      </c>
      <c r="J2" s="122"/>
      <c r="K2" s="118">
        <v>40374</v>
      </c>
      <c r="L2" s="119"/>
      <c r="M2" s="118">
        <v>40375</v>
      </c>
      <c r="N2" s="119"/>
      <c r="O2" s="125" t="s">
        <v>0</v>
      </c>
      <c r="P2" s="126"/>
    </row>
    <row r="3" spans="1:16" ht="16.5" customHeight="1" thickBot="1">
      <c r="A3" s="25"/>
      <c r="B3" s="26" t="s">
        <v>1</v>
      </c>
      <c r="C3" s="28" t="s">
        <v>2</v>
      </c>
      <c r="D3" s="27" t="s">
        <v>3</v>
      </c>
      <c r="E3" s="28" t="s">
        <v>2</v>
      </c>
      <c r="F3" s="27" t="s">
        <v>3</v>
      </c>
      <c r="G3" s="28" t="s">
        <v>2</v>
      </c>
      <c r="H3" s="27" t="s">
        <v>3</v>
      </c>
      <c r="I3" s="28" t="s">
        <v>2</v>
      </c>
      <c r="J3" s="29" t="s">
        <v>3</v>
      </c>
      <c r="K3" s="28" t="s">
        <v>2</v>
      </c>
      <c r="L3" s="29" t="s">
        <v>3</v>
      </c>
      <c r="M3" s="28" t="s">
        <v>2</v>
      </c>
      <c r="N3" s="29" t="s">
        <v>3</v>
      </c>
      <c r="O3" s="30" t="s">
        <v>2</v>
      </c>
      <c r="P3" s="31" t="s">
        <v>3</v>
      </c>
    </row>
    <row r="4" spans="1:16" ht="16.5" customHeight="1">
      <c r="A4" s="18" t="s">
        <v>4</v>
      </c>
      <c r="B4" s="69" t="s">
        <v>77</v>
      </c>
      <c r="C4" s="19">
        <v>4</v>
      </c>
      <c r="D4" s="20">
        <v>200</v>
      </c>
      <c r="E4" s="21">
        <v>21</v>
      </c>
      <c r="F4" s="21">
        <v>1400</v>
      </c>
      <c r="G4" s="22">
        <v>22</v>
      </c>
      <c r="H4" s="20">
        <v>1010</v>
      </c>
      <c r="I4" s="21">
        <v>10</v>
      </c>
      <c r="J4" s="33">
        <v>500</v>
      </c>
      <c r="K4" s="19">
        <v>24</v>
      </c>
      <c r="L4" s="33">
        <v>1250</v>
      </c>
      <c r="M4" s="19">
        <v>20</v>
      </c>
      <c r="N4" s="19">
        <v>1050</v>
      </c>
      <c r="O4" s="23">
        <f aca="true" t="shared" si="0" ref="O4:O38">SUM(C4,E4,G4,I4,K4,M4)</f>
        <v>101</v>
      </c>
      <c r="P4" s="24">
        <f aca="true" t="shared" si="1" ref="P4:P38">SUM(D4,F4,H4,J4,L4,N4)</f>
        <v>5410</v>
      </c>
    </row>
    <row r="5" spans="1:16" ht="16.5" customHeight="1">
      <c r="A5" s="18" t="s">
        <v>6</v>
      </c>
      <c r="B5" s="32" t="s">
        <v>53</v>
      </c>
      <c r="C5" s="16">
        <v>4</v>
      </c>
      <c r="D5" s="10">
        <v>200</v>
      </c>
      <c r="E5" s="7">
        <v>21</v>
      </c>
      <c r="F5" s="7">
        <v>1400</v>
      </c>
      <c r="G5" s="5">
        <v>22</v>
      </c>
      <c r="H5" s="6">
        <v>1010</v>
      </c>
      <c r="I5" s="7">
        <v>10</v>
      </c>
      <c r="J5" s="34">
        <v>500</v>
      </c>
      <c r="K5" s="16">
        <v>24</v>
      </c>
      <c r="L5" s="34">
        <v>1250</v>
      </c>
      <c r="M5" s="16">
        <v>20</v>
      </c>
      <c r="N5" s="16">
        <v>1050</v>
      </c>
      <c r="O5" s="23">
        <f t="shared" si="0"/>
        <v>101</v>
      </c>
      <c r="P5" s="24">
        <f t="shared" si="1"/>
        <v>5410</v>
      </c>
    </row>
    <row r="6" spans="1:16" ht="16.5" customHeight="1">
      <c r="A6" s="18" t="s">
        <v>8</v>
      </c>
      <c r="B6" s="17" t="s">
        <v>5</v>
      </c>
      <c r="C6" s="16">
        <v>4</v>
      </c>
      <c r="D6" s="10">
        <v>200</v>
      </c>
      <c r="E6" s="7">
        <v>21</v>
      </c>
      <c r="F6" s="7">
        <v>1400</v>
      </c>
      <c r="G6" s="5">
        <v>22</v>
      </c>
      <c r="H6" s="6">
        <v>1010</v>
      </c>
      <c r="I6" s="7">
        <v>10</v>
      </c>
      <c r="J6" s="34">
        <v>500</v>
      </c>
      <c r="K6" s="16">
        <v>24</v>
      </c>
      <c r="L6" s="34">
        <v>1250</v>
      </c>
      <c r="M6" s="16">
        <v>20</v>
      </c>
      <c r="N6" s="16">
        <v>1050</v>
      </c>
      <c r="O6" s="23">
        <f t="shared" si="0"/>
        <v>101</v>
      </c>
      <c r="P6" s="24">
        <f t="shared" si="1"/>
        <v>5410</v>
      </c>
    </row>
    <row r="7" spans="1:16" ht="16.5" customHeight="1">
      <c r="A7" s="18" t="s">
        <v>9</v>
      </c>
      <c r="B7" s="32" t="s">
        <v>34</v>
      </c>
      <c r="C7" s="16">
        <v>4</v>
      </c>
      <c r="D7" s="10">
        <v>200</v>
      </c>
      <c r="E7" s="7">
        <v>21</v>
      </c>
      <c r="F7" s="7">
        <v>1400</v>
      </c>
      <c r="G7" s="5">
        <v>22</v>
      </c>
      <c r="H7" s="6">
        <v>1010</v>
      </c>
      <c r="I7" s="7">
        <v>10</v>
      </c>
      <c r="J7" s="34">
        <v>500</v>
      </c>
      <c r="K7" s="16">
        <v>14</v>
      </c>
      <c r="L7" s="34">
        <v>730</v>
      </c>
      <c r="M7" s="16">
        <v>20</v>
      </c>
      <c r="N7" s="16">
        <v>1050</v>
      </c>
      <c r="O7" s="23">
        <f t="shared" si="0"/>
        <v>91</v>
      </c>
      <c r="P7" s="24">
        <f t="shared" si="1"/>
        <v>4890</v>
      </c>
    </row>
    <row r="8" spans="1:16" ht="16.5" customHeight="1">
      <c r="A8" s="18" t="s">
        <v>11</v>
      </c>
      <c r="B8" s="32" t="s">
        <v>31</v>
      </c>
      <c r="C8" s="16">
        <v>4</v>
      </c>
      <c r="D8" s="10">
        <v>200</v>
      </c>
      <c r="E8" s="7">
        <v>21</v>
      </c>
      <c r="F8" s="7">
        <v>1400</v>
      </c>
      <c r="G8" s="5">
        <v>22</v>
      </c>
      <c r="H8" s="6">
        <v>1010</v>
      </c>
      <c r="I8" s="7">
        <v>10</v>
      </c>
      <c r="J8" s="34">
        <v>500</v>
      </c>
      <c r="K8" s="16">
        <v>14</v>
      </c>
      <c r="L8" s="34">
        <v>730</v>
      </c>
      <c r="M8" s="16">
        <v>20</v>
      </c>
      <c r="N8" s="16">
        <v>1050</v>
      </c>
      <c r="O8" s="8">
        <f t="shared" si="0"/>
        <v>91</v>
      </c>
      <c r="P8" s="9">
        <f t="shared" si="1"/>
        <v>4890</v>
      </c>
    </row>
    <row r="9" spans="1:16" ht="16.5" customHeight="1">
      <c r="A9" s="18" t="s">
        <v>13</v>
      </c>
      <c r="B9" s="17" t="s">
        <v>10</v>
      </c>
      <c r="C9" s="16">
        <v>4</v>
      </c>
      <c r="D9" s="10">
        <v>200</v>
      </c>
      <c r="E9" s="7">
        <v>21</v>
      </c>
      <c r="F9" s="7">
        <v>1400</v>
      </c>
      <c r="G9" s="5">
        <v>22</v>
      </c>
      <c r="H9" s="6">
        <v>1010</v>
      </c>
      <c r="I9" s="7">
        <v>10</v>
      </c>
      <c r="J9" s="34">
        <v>500</v>
      </c>
      <c r="K9" s="16">
        <v>24</v>
      </c>
      <c r="L9" s="34">
        <v>1250</v>
      </c>
      <c r="M9" s="16">
        <v>4</v>
      </c>
      <c r="N9" s="16">
        <v>50</v>
      </c>
      <c r="O9" s="8">
        <f t="shared" si="0"/>
        <v>85</v>
      </c>
      <c r="P9" s="9">
        <f t="shared" si="1"/>
        <v>4410</v>
      </c>
    </row>
    <row r="10" spans="1:16" ht="16.5" customHeight="1">
      <c r="A10" s="18" t="s">
        <v>15</v>
      </c>
      <c r="B10" s="17" t="s">
        <v>7</v>
      </c>
      <c r="C10" s="16">
        <v>4</v>
      </c>
      <c r="D10" s="10">
        <v>200</v>
      </c>
      <c r="E10" s="7">
        <v>21</v>
      </c>
      <c r="F10" s="7">
        <v>1400</v>
      </c>
      <c r="G10" s="5">
        <v>22</v>
      </c>
      <c r="H10" s="6">
        <v>1010</v>
      </c>
      <c r="I10" s="7">
        <v>10</v>
      </c>
      <c r="J10" s="34">
        <v>500</v>
      </c>
      <c r="K10" s="16">
        <v>24</v>
      </c>
      <c r="L10" s="34">
        <v>1250</v>
      </c>
      <c r="M10" s="16">
        <v>4</v>
      </c>
      <c r="N10" s="16">
        <v>50</v>
      </c>
      <c r="O10" s="8">
        <f t="shared" si="0"/>
        <v>85</v>
      </c>
      <c r="P10" s="9">
        <f t="shared" si="1"/>
        <v>4410</v>
      </c>
    </row>
    <row r="11" spans="1:16" ht="16.5" customHeight="1">
      <c r="A11" s="18" t="s">
        <v>17</v>
      </c>
      <c r="B11" s="17" t="s">
        <v>62</v>
      </c>
      <c r="C11" s="16">
        <v>4</v>
      </c>
      <c r="D11" s="10">
        <v>200</v>
      </c>
      <c r="E11" s="7">
        <v>21</v>
      </c>
      <c r="F11" s="7">
        <v>1400</v>
      </c>
      <c r="G11" s="5">
        <v>22</v>
      </c>
      <c r="H11" s="6">
        <v>1010</v>
      </c>
      <c r="I11" s="7">
        <v>10</v>
      </c>
      <c r="J11" s="34">
        <v>500</v>
      </c>
      <c r="K11" s="16">
        <v>24</v>
      </c>
      <c r="L11" s="34">
        <v>1250</v>
      </c>
      <c r="M11" s="16">
        <v>0</v>
      </c>
      <c r="N11" s="16">
        <v>0</v>
      </c>
      <c r="O11" s="8">
        <f t="shared" si="0"/>
        <v>81</v>
      </c>
      <c r="P11" s="9">
        <f t="shared" si="1"/>
        <v>4360</v>
      </c>
    </row>
    <row r="12" spans="1:16" ht="16.5" customHeight="1">
      <c r="A12" s="18" t="s">
        <v>19</v>
      </c>
      <c r="B12" s="32" t="s">
        <v>65</v>
      </c>
      <c r="C12" s="16">
        <v>4</v>
      </c>
      <c r="D12" s="10">
        <v>200</v>
      </c>
      <c r="E12" s="7">
        <v>21</v>
      </c>
      <c r="F12" s="7">
        <v>1400</v>
      </c>
      <c r="G12" s="5">
        <v>12</v>
      </c>
      <c r="H12" s="6">
        <v>600</v>
      </c>
      <c r="I12" s="7">
        <v>10</v>
      </c>
      <c r="J12" s="34">
        <v>500</v>
      </c>
      <c r="K12" s="16">
        <v>14</v>
      </c>
      <c r="L12" s="34">
        <v>730</v>
      </c>
      <c r="M12" s="16">
        <v>20</v>
      </c>
      <c r="N12" s="16">
        <v>1050</v>
      </c>
      <c r="O12" s="8">
        <f t="shared" si="0"/>
        <v>81</v>
      </c>
      <c r="P12" s="9">
        <f t="shared" si="1"/>
        <v>4480</v>
      </c>
    </row>
    <row r="13" spans="1:16" ht="16.5" customHeight="1">
      <c r="A13" s="18" t="s">
        <v>21</v>
      </c>
      <c r="B13" s="17" t="s">
        <v>14</v>
      </c>
      <c r="C13" s="16">
        <v>4</v>
      </c>
      <c r="D13" s="10">
        <v>200</v>
      </c>
      <c r="E13" s="7">
        <v>21</v>
      </c>
      <c r="F13" s="7">
        <v>1400</v>
      </c>
      <c r="G13" s="5">
        <v>22</v>
      </c>
      <c r="H13" s="6">
        <v>1010</v>
      </c>
      <c r="I13" s="7">
        <v>8</v>
      </c>
      <c r="J13" s="34">
        <v>300</v>
      </c>
      <c r="K13" s="16">
        <v>20</v>
      </c>
      <c r="L13" s="34">
        <v>1000</v>
      </c>
      <c r="M13" s="16">
        <v>4</v>
      </c>
      <c r="N13" s="16">
        <v>50</v>
      </c>
      <c r="O13" s="8">
        <f t="shared" si="0"/>
        <v>79</v>
      </c>
      <c r="P13" s="9">
        <f t="shared" si="1"/>
        <v>3960</v>
      </c>
    </row>
    <row r="14" spans="1:16" ht="16.5" customHeight="1">
      <c r="A14" s="18" t="s">
        <v>23</v>
      </c>
      <c r="B14" s="32" t="s">
        <v>67</v>
      </c>
      <c r="C14" s="16">
        <v>4</v>
      </c>
      <c r="D14" s="10">
        <v>200</v>
      </c>
      <c r="E14" s="7">
        <v>21</v>
      </c>
      <c r="F14" s="7">
        <v>1400</v>
      </c>
      <c r="G14" s="5">
        <v>22</v>
      </c>
      <c r="H14" s="6">
        <v>1010</v>
      </c>
      <c r="I14" s="7">
        <v>10</v>
      </c>
      <c r="J14" s="34">
        <v>500</v>
      </c>
      <c r="K14" s="16">
        <v>14</v>
      </c>
      <c r="L14" s="34">
        <v>730</v>
      </c>
      <c r="M14" s="16">
        <v>4</v>
      </c>
      <c r="N14" s="16">
        <v>50</v>
      </c>
      <c r="O14" s="8">
        <f t="shared" si="0"/>
        <v>75</v>
      </c>
      <c r="P14" s="9">
        <f t="shared" si="1"/>
        <v>3890</v>
      </c>
    </row>
    <row r="15" spans="1:16" ht="16.5" customHeight="1">
      <c r="A15" s="18" t="s">
        <v>24</v>
      </c>
      <c r="B15" s="32" t="s">
        <v>64</v>
      </c>
      <c r="C15" s="16">
        <v>4</v>
      </c>
      <c r="D15" s="10">
        <v>200</v>
      </c>
      <c r="E15" s="7">
        <v>21</v>
      </c>
      <c r="F15" s="7">
        <v>1400</v>
      </c>
      <c r="G15" s="5">
        <v>22</v>
      </c>
      <c r="H15" s="6">
        <v>1010</v>
      </c>
      <c r="I15" s="7">
        <v>10</v>
      </c>
      <c r="J15" s="34">
        <v>500</v>
      </c>
      <c r="K15" s="16">
        <v>14</v>
      </c>
      <c r="L15" s="34">
        <v>730</v>
      </c>
      <c r="M15" s="16">
        <v>4</v>
      </c>
      <c r="N15" s="16">
        <v>50</v>
      </c>
      <c r="O15" s="8">
        <f t="shared" si="0"/>
        <v>75</v>
      </c>
      <c r="P15" s="9">
        <f t="shared" si="1"/>
        <v>3890</v>
      </c>
    </row>
    <row r="16" spans="1:16" ht="16.5" customHeight="1">
      <c r="A16" s="18" t="s">
        <v>26</v>
      </c>
      <c r="B16" s="32" t="s">
        <v>16</v>
      </c>
      <c r="C16" s="16">
        <v>4</v>
      </c>
      <c r="D16" s="10">
        <v>200</v>
      </c>
      <c r="E16" s="7">
        <v>21</v>
      </c>
      <c r="F16" s="7">
        <v>1400</v>
      </c>
      <c r="G16" s="5">
        <v>22</v>
      </c>
      <c r="H16" s="6">
        <v>1010</v>
      </c>
      <c r="I16" s="7">
        <v>8</v>
      </c>
      <c r="J16" s="34">
        <v>300</v>
      </c>
      <c r="K16" s="16">
        <v>14</v>
      </c>
      <c r="L16" s="34">
        <v>730</v>
      </c>
      <c r="M16" s="16">
        <v>4</v>
      </c>
      <c r="N16" s="16">
        <v>50</v>
      </c>
      <c r="O16" s="8">
        <f t="shared" si="0"/>
        <v>73</v>
      </c>
      <c r="P16" s="9">
        <f t="shared" si="1"/>
        <v>3690</v>
      </c>
    </row>
    <row r="17" spans="1:16" ht="16.5" customHeight="1">
      <c r="A17" s="18" t="s">
        <v>27</v>
      </c>
      <c r="B17" s="32" t="s">
        <v>73</v>
      </c>
      <c r="C17" s="16">
        <v>4</v>
      </c>
      <c r="D17" s="10">
        <v>200</v>
      </c>
      <c r="E17" s="7">
        <v>21</v>
      </c>
      <c r="F17" s="7">
        <v>1400</v>
      </c>
      <c r="G17" s="5">
        <v>22</v>
      </c>
      <c r="H17" s="6">
        <v>1010</v>
      </c>
      <c r="I17" s="7">
        <v>4</v>
      </c>
      <c r="J17" s="34">
        <v>100</v>
      </c>
      <c r="K17" s="16">
        <v>14</v>
      </c>
      <c r="L17" s="34">
        <v>730</v>
      </c>
      <c r="M17" s="16">
        <v>4</v>
      </c>
      <c r="N17" s="16">
        <v>50</v>
      </c>
      <c r="O17" s="8">
        <f t="shared" si="0"/>
        <v>69</v>
      </c>
      <c r="P17" s="9">
        <f t="shared" si="1"/>
        <v>3490</v>
      </c>
    </row>
    <row r="18" spans="1:16" ht="16.5" customHeight="1">
      <c r="A18" s="18" t="s">
        <v>28</v>
      </c>
      <c r="B18" s="32" t="s">
        <v>72</v>
      </c>
      <c r="C18" s="16">
        <v>4</v>
      </c>
      <c r="D18" s="10">
        <v>200</v>
      </c>
      <c r="E18" s="7">
        <v>21</v>
      </c>
      <c r="F18" s="7">
        <v>1400</v>
      </c>
      <c r="G18" s="5">
        <v>22</v>
      </c>
      <c r="H18" s="6">
        <v>1010</v>
      </c>
      <c r="I18" s="7">
        <v>4</v>
      </c>
      <c r="J18" s="34">
        <v>100</v>
      </c>
      <c r="K18" s="16">
        <v>14</v>
      </c>
      <c r="L18" s="34">
        <v>730</v>
      </c>
      <c r="M18" s="16">
        <v>4</v>
      </c>
      <c r="N18" s="16">
        <v>50</v>
      </c>
      <c r="O18" s="8">
        <f t="shared" si="0"/>
        <v>69</v>
      </c>
      <c r="P18" s="9">
        <f t="shared" si="1"/>
        <v>3490</v>
      </c>
    </row>
    <row r="19" spans="1:16" ht="16.5" customHeight="1">
      <c r="A19" s="18" t="s">
        <v>29</v>
      </c>
      <c r="B19" s="32" t="s">
        <v>71</v>
      </c>
      <c r="C19" s="16">
        <v>4</v>
      </c>
      <c r="D19" s="10">
        <v>200</v>
      </c>
      <c r="E19" s="7">
        <v>21</v>
      </c>
      <c r="F19" s="7">
        <v>1400</v>
      </c>
      <c r="G19" s="5">
        <v>22</v>
      </c>
      <c r="H19" s="6">
        <v>1010</v>
      </c>
      <c r="I19" s="7">
        <v>4</v>
      </c>
      <c r="J19" s="34">
        <v>100</v>
      </c>
      <c r="K19" s="16">
        <v>14</v>
      </c>
      <c r="L19" s="34">
        <v>730</v>
      </c>
      <c r="M19" s="16">
        <v>4</v>
      </c>
      <c r="N19" s="16">
        <v>50</v>
      </c>
      <c r="O19" s="8">
        <f t="shared" si="0"/>
        <v>69</v>
      </c>
      <c r="P19" s="9">
        <f t="shared" si="1"/>
        <v>3490</v>
      </c>
    </row>
    <row r="20" spans="1:16" ht="16.5" customHeight="1">
      <c r="A20" s="18" t="s">
        <v>30</v>
      </c>
      <c r="B20" s="32" t="s">
        <v>57</v>
      </c>
      <c r="C20" s="16">
        <v>4</v>
      </c>
      <c r="D20" s="10">
        <v>200</v>
      </c>
      <c r="E20" s="7">
        <v>21</v>
      </c>
      <c r="F20" s="7">
        <v>1400</v>
      </c>
      <c r="G20" s="5">
        <v>22</v>
      </c>
      <c r="H20" s="6">
        <v>1010</v>
      </c>
      <c r="I20" s="7">
        <v>4</v>
      </c>
      <c r="J20" s="34">
        <v>100</v>
      </c>
      <c r="K20" s="16">
        <v>14</v>
      </c>
      <c r="L20" s="34">
        <v>730</v>
      </c>
      <c r="M20" s="16">
        <v>4</v>
      </c>
      <c r="N20" s="16">
        <v>50</v>
      </c>
      <c r="O20" s="8">
        <f t="shared" si="0"/>
        <v>69</v>
      </c>
      <c r="P20" s="9">
        <f t="shared" si="1"/>
        <v>3490</v>
      </c>
    </row>
    <row r="21" spans="1:16" ht="16.5" customHeight="1">
      <c r="A21" s="18" t="s">
        <v>32</v>
      </c>
      <c r="B21" s="32" t="s">
        <v>12</v>
      </c>
      <c r="C21" s="16">
        <v>4</v>
      </c>
      <c r="D21" s="10">
        <v>200</v>
      </c>
      <c r="E21" s="7">
        <v>21</v>
      </c>
      <c r="F21" s="7">
        <v>1400</v>
      </c>
      <c r="G21" s="5">
        <v>12</v>
      </c>
      <c r="H21" s="6">
        <v>600</v>
      </c>
      <c r="I21" s="7">
        <v>10</v>
      </c>
      <c r="J21" s="34">
        <v>500</v>
      </c>
      <c r="K21" s="16">
        <v>14</v>
      </c>
      <c r="L21" s="34">
        <v>730</v>
      </c>
      <c r="M21" s="16">
        <v>4</v>
      </c>
      <c r="N21" s="16">
        <v>50</v>
      </c>
      <c r="O21" s="8">
        <f t="shared" si="0"/>
        <v>65</v>
      </c>
      <c r="P21" s="9">
        <f t="shared" si="1"/>
        <v>3480</v>
      </c>
    </row>
    <row r="22" spans="1:16" ht="16.5" customHeight="1">
      <c r="A22" s="18" t="s">
        <v>33</v>
      </c>
      <c r="B22" s="32" t="s">
        <v>25</v>
      </c>
      <c r="C22" s="16">
        <v>4</v>
      </c>
      <c r="D22" s="10">
        <v>200</v>
      </c>
      <c r="E22" s="7">
        <v>21</v>
      </c>
      <c r="F22" s="7">
        <v>1400</v>
      </c>
      <c r="G22" s="5">
        <v>12</v>
      </c>
      <c r="H22" s="6">
        <v>600</v>
      </c>
      <c r="I22" s="7">
        <v>8</v>
      </c>
      <c r="J22" s="34">
        <v>300</v>
      </c>
      <c r="K22" s="16">
        <v>14</v>
      </c>
      <c r="L22" s="34">
        <v>730</v>
      </c>
      <c r="M22" s="16">
        <v>4</v>
      </c>
      <c r="N22" s="16">
        <v>50</v>
      </c>
      <c r="O22" s="8">
        <f t="shared" si="0"/>
        <v>63</v>
      </c>
      <c r="P22" s="9">
        <f t="shared" si="1"/>
        <v>3280</v>
      </c>
    </row>
    <row r="23" spans="1:16" ht="16.5" customHeight="1">
      <c r="A23" s="18" t="s">
        <v>35</v>
      </c>
      <c r="B23" s="32" t="s">
        <v>63</v>
      </c>
      <c r="C23" s="16">
        <v>4</v>
      </c>
      <c r="D23" s="10">
        <v>200</v>
      </c>
      <c r="E23" s="7">
        <v>21</v>
      </c>
      <c r="F23" s="7">
        <v>1400</v>
      </c>
      <c r="G23" s="5">
        <v>12</v>
      </c>
      <c r="H23" s="6">
        <v>600</v>
      </c>
      <c r="I23" s="7">
        <v>8</v>
      </c>
      <c r="J23" s="34">
        <v>300</v>
      </c>
      <c r="K23" s="16">
        <v>14</v>
      </c>
      <c r="L23" s="34">
        <v>730</v>
      </c>
      <c r="M23" s="16">
        <v>4</v>
      </c>
      <c r="N23" s="16">
        <v>50</v>
      </c>
      <c r="O23" s="8">
        <f t="shared" si="0"/>
        <v>63</v>
      </c>
      <c r="P23" s="9">
        <f t="shared" si="1"/>
        <v>3280</v>
      </c>
    </row>
    <row r="24" spans="1:16" ht="16.5" customHeight="1">
      <c r="A24" s="18" t="s">
        <v>36</v>
      </c>
      <c r="B24" s="32" t="s">
        <v>68</v>
      </c>
      <c r="C24" s="16">
        <v>4</v>
      </c>
      <c r="D24" s="10">
        <v>200</v>
      </c>
      <c r="E24" s="7">
        <v>21</v>
      </c>
      <c r="F24" s="7">
        <v>1400</v>
      </c>
      <c r="G24" s="5">
        <v>8</v>
      </c>
      <c r="H24" s="6">
        <v>200</v>
      </c>
      <c r="I24" s="7">
        <v>10</v>
      </c>
      <c r="J24" s="34">
        <v>500</v>
      </c>
      <c r="K24" s="16">
        <v>14</v>
      </c>
      <c r="L24" s="34">
        <v>730</v>
      </c>
      <c r="M24" s="16">
        <v>4</v>
      </c>
      <c r="N24" s="16">
        <v>50</v>
      </c>
      <c r="O24" s="8">
        <f t="shared" si="0"/>
        <v>61</v>
      </c>
      <c r="P24" s="9">
        <f t="shared" si="1"/>
        <v>3080</v>
      </c>
    </row>
    <row r="25" spans="1:16" ht="16.5" customHeight="1">
      <c r="A25" s="18" t="s">
        <v>37</v>
      </c>
      <c r="B25" s="32" t="s">
        <v>54</v>
      </c>
      <c r="C25" s="16">
        <v>4</v>
      </c>
      <c r="D25" s="10">
        <v>200</v>
      </c>
      <c r="E25" s="7">
        <v>21</v>
      </c>
      <c r="F25" s="7">
        <v>1400</v>
      </c>
      <c r="G25" s="5">
        <v>12</v>
      </c>
      <c r="H25" s="6">
        <v>600</v>
      </c>
      <c r="I25" s="7">
        <v>4</v>
      </c>
      <c r="J25" s="34">
        <v>100</v>
      </c>
      <c r="K25" s="16">
        <v>14</v>
      </c>
      <c r="L25" s="34">
        <v>730</v>
      </c>
      <c r="M25" s="16">
        <v>4</v>
      </c>
      <c r="N25" s="16">
        <v>50</v>
      </c>
      <c r="O25" s="8">
        <f t="shared" si="0"/>
        <v>59</v>
      </c>
      <c r="P25" s="9">
        <f t="shared" si="1"/>
        <v>3080</v>
      </c>
    </row>
    <row r="26" spans="1:16" ht="16.5" customHeight="1">
      <c r="A26" s="18" t="s">
        <v>39</v>
      </c>
      <c r="B26" s="32" t="s">
        <v>66</v>
      </c>
      <c r="C26" s="16">
        <v>4</v>
      </c>
      <c r="D26" s="10">
        <v>200</v>
      </c>
      <c r="E26" s="7">
        <v>21</v>
      </c>
      <c r="F26" s="7">
        <v>1400</v>
      </c>
      <c r="G26" s="5">
        <v>12</v>
      </c>
      <c r="H26" s="6">
        <v>600</v>
      </c>
      <c r="I26" s="7">
        <v>4</v>
      </c>
      <c r="J26" s="44">
        <v>100</v>
      </c>
      <c r="K26" s="47">
        <v>14</v>
      </c>
      <c r="L26" s="44">
        <v>730</v>
      </c>
      <c r="M26" s="47">
        <v>4</v>
      </c>
      <c r="N26" s="16">
        <v>50</v>
      </c>
      <c r="O26" s="8">
        <f t="shared" si="0"/>
        <v>59</v>
      </c>
      <c r="P26" s="9">
        <f t="shared" si="1"/>
        <v>3080</v>
      </c>
    </row>
    <row r="27" spans="1:16" ht="16.5" customHeight="1">
      <c r="A27" s="18" t="s">
        <v>40</v>
      </c>
      <c r="B27" s="17" t="s">
        <v>22</v>
      </c>
      <c r="C27" s="16">
        <v>4</v>
      </c>
      <c r="D27" s="10">
        <v>200</v>
      </c>
      <c r="E27" s="7">
        <v>14</v>
      </c>
      <c r="F27" s="7">
        <v>970</v>
      </c>
      <c r="G27" s="5">
        <v>12</v>
      </c>
      <c r="H27" s="6">
        <v>600</v>
      </c>
      <c r="I27" s="42">
        <v>10</v>
      </c>
      <c r="J27" s="46">
        <v>500</v>
      </c>
      <c r="K27" s="49">
        <v>14</v>
      </c>
      <c r="L27" s="48">
        <v>730</v>
      </c>
      <c r="M27" s="49">
        <v>4</v>
      </c>
      <c r="N27" s="51">
        <v>50</v>
      </c>
      <c r="O27" s="8">
        <f t="shared" si="0"/>
        <v>58</v>
      </c>
      <c r="P27" s="9">
        <f t="shared" si="1"/>
        <v>3050</v>
      </c>
    </row>
    <row r="28" spans="1:16" ht="16.5" customHeight="1">
      <c r="A28" s="18" t="s">
        <v>41</v>
      </c>
      <c r="B28" s="32" t="s">
        <v>55</v>
      </c>
      <c r="C28" s="16">
        <v>4</v>
      </c>
      <c r="D28" s="10">
        <v>200</v>
      </c>
      <c r="E28" s="21">
        <v>14</v>
      </c>
      <c r="F28" s="21">
        <v>970</v>
      </c>
      <c r="G28" s="22">
        <v>12</v>
      </c>
      <c r="H28" s="20">
        <v>600</v>
      </c>
      <c r="I28" s="43">
        <v>8</v>
      </c>
      <c r="J28" s="46">
        <v>300</v>
      </c>
      <c r="K28" s="49">
        <v>14</v>
      </c>
      <c r="L28" s="48">
        <v>730</v>
      </c>
      <c r="M28" s="49">
        <v>4</v>
      </c>
      <c r="N28" s="51">
        <v>50</v>
      </c>
      <c r="O28" s="8">
        <f t="shared" si="0"/>
        <v>56</v>
      </c>
      <c r="P28" s="9">
        <f t="shared" si="1"/>
        <v>2850</v>
      </c>
    </row>
    <row r="29" spans="1:16" ht="16.5" customHeight="1">
      <c r="A29" s="18" t="s">
        <v>42</v>
      </c>
      <c r="B29" s="32" t="s">
        <v>44</v>
      </c>
      <c r="C29" s="16">
        <v>4</v>
      </c>
      <c r="D29" s="10">
        <v>200</v>
      </c>
      <c r="E29" s="21">
        <v>14</v>
      </c>
      <c r="F29" s="21">
        <v>970</v>
      </c>
      <c r="G29" s="22">
        <v>12</v>
      </c>
      <c r="H29" s="20">
        <v>600</v>
      </c>
      <c r="I29" s="21">
        <v>8</v>
      </c>
      <c r="J29" s="45">
        <v>300</v>
      </c>
      <c r="K29" s="50">
        <v>14</v>
      </c>
      <c r="L29" s="45">
        <v>730</v>
      </c>
      <c r="M29" s="50">
        <v>4</v>
      </c>
      <c r="N29" s="19">
        <v>50</v>
      </c>
      <c r="O29" s="8">
        <f t="shared" si="0"/>
        <v>56</v>
      </c>
      <c r="P29" s="9">
        <f t="shared" si="1"/>
        <v>2850</v>
      </c>
    </row>
    <row r="30" spans="1:16" ht="16.5" customHeight="1">
      <c r="A30" s="18" t="s">
        <v>43</v>
      </c>
      <c r="B30" s="32" t="s">
        <v>75</v>
      </c>
      <c r="C30" s="16">
        <v>4</v>
      </c>
      <c r="D30" s="10">
        <v>200</v>
      </c>
      <c r="E30" s="7">
        <v>14</v>
      </c>
      <c r="F30" s="7">
        <v>970</v>
      </c>
      <c r="G30" s="5">
        <v>12</v>
      </c>
      <c r="H30" s="6">
        <v>600</v>
      </c>
      <c r="I30" s="7">
        <v>8</v>
      </c>
      <c r="J30" s="34">
        <v>300</v>
      </c>
      <c r="K30" s="16">
        <v>14</v>
      </c>
      <c r="L30" s="34">
        <v>730</v>
      </c>
      <c r="M30" s="16">
        <v>4</v>
      </c>
      <c r="N30" s="16">
        <v>50</v>
      </c>
      <c r="O30" s="8">
        <f t="shared" si="0"/>
        <v>56</v>
      </c>
      <c r="P30" s="9">
        <f t="shared" si="1"/>
        <v>2850</v>
      </c>
    </row>
    <row r="31" spans="1:16" ht="16.5" customHeight="1">
      <c r="A31" s="18" t="s">
        <v>45</v>
      </c>
      <c r="B31" s="32" t="s">
        <v>56</v>
      </c>
      <c r="C31" s="16">
        <v>4</v>
      </c>
      <c r="D31" s="10">
        <v>200</v>
      </c>
      <c r="E31" s="7">
        <v>10</v>
      </c>
      <c r="F31" s="7">
        <v>260</v>
      </c>
      <c r="G31" s="5">
        <v>12</v>
      </c>
      <c r="H31" s="6">
        <v>600</v>
      </c>
      <c r="I31" s="7">
        <v>8</v>
      </c>
      <c r="J31" s="34">
        <v>300</v>
      </c>
      <c r="K31" s="16">
        <v>14</v>
      </c>
      <c r="L31" s="34">
        <v>730</v>
      </c>
      <c r="M31" s="16">
        <v>4</v>
      </c>
      <c r="N31" s="16">
        <v>50</v>
      </c>
      <c r="O31" s="8">
        <f t="shared" si="0"/>
        <v>52</v>
      </c>
      <c r="P31" s="9">
        <f t="shared" si="1"/>
        <v>2140</v>
      </c>
    </row>
    <row r="32" spans="1:16" ht="16.5" customHeight="1">
      <c r="A32" s="18" t="s">
        <v>46</v>
      </c>
      <c r="B32" s="32" t="s">
        <v>70</v>
      </c>
      <c r="C32" s="16">
        <v>4</v>
      </c>
      <c r="D32" s="10">
        <v>200</v>
      </c>
      <c r="E32" s="7">
        <v>10</v>
      </c>
      <c r="F32" s="7">
        <v>260</v>
      </c>
      <c r="G32" s="5">
        <v>12</v>
      </c>
      <c r="H32" s="6">
        <v>600</v>
      </c>
      <c r="I32" s="7">
        <v>8</v>
      </c>
      <c r="J32" s="34">
        <v>300</v>
      </c>
      <c r="K32" s="16">
        <v>14</v>
      </c>
      <c r="L32" s="34">
        <v>730</v>
      </c>
      <c r="M32" s="16">
        <v>4</v>
      </c>
      <c r="N32" s="16">
        <v>50</v>
      </c>
      <c r="O32" s="8">
        <f t="shared" si="0"/>
        <v>52</v>
      </c>
      <c r="P32" s="9">
        <f t="shared" si="1"/>
        <v>2140</v>
      </c>
    </row>
    <row r="33" spans="1:16" ht="16.5" customHeight="1">
      <c r="A33" s="18" t="s">
        <v>47</v>
      </c>
      <c r="B33" s="17" t="s">
        <v>20</v>
      </c>
      <c r="C33" s="16">
        <v>4</v>
      </c>
      <c r="D33" s="10">
        <v>200</v>
      </c>
      <c r="E33" s="7">
        <v>14</v>
      </c>
      <c r="F33" s="7">
        <v>970</v>
      </c>
      <c r="G33" s="5">
        <v>12</v>
      </c>
      <c r="H33" s="6">
        <v>600</v>
      </c>
      <c r="I33" s="7">
        <v>8</v>
      </c>
      <c r="J33" s="34">
        <v>300</v>
      </c>
      <c r="K33" s="16">
        <v>8</v>
      </c>
      <c r="L33" s="34">
        <v>200</v>
      </c>
      <c r="M33" s="16">
        <v>4</v>
      </c>
      <c r="N33" s="16">
        <v>50</v>
      </c>
      <c r="O33" s="8">
        <f t="shared" si="0"/>
        <v>50</v>
      </c>
      <c r="P33" s="9">
        <f t="shared" si="1"/>
        <v>2320</v>
      </c>
    </row>
    <row r="34" spans="1:16" ht="16.5" customHeight="1">
      <c r="A34" s="18" t="s">
        <v>48</v>
      </c>
      <c r="B34" s="17" t="s">
        <v>18</v>
      </c>
      <c r="C34" s="16">
        <v>4</v>
      </c>
      <c r="D34" s="10">
        <v>200</v>
      </c>
      <c r="E34" s="7">
        <v>14</v>
      </c>
      <c r="F34" s="7">
        <v>970</v>
      </c>
      <c r="G34" s="5">
        <v>12</v>
      </c>
      <c r="H34" s="6">
        <v>600</v>
      </c>
      <c r="I34" s="7">
        <v>8</v>
      </c>
      <c r="J34" s="34">
        <v>300</v>
      </c>
      <c r="K34" s="16">
        <v>8</v>
      </c>
      <c r="L34" s="34">
        <v>200</v>
      </c>
      <c r="M34" s="16">
        <v>4</v>
      </c>
      <c r="N34" s="16">
        <v>50</v>
      </c>
      <c r="O34" s="52">
        <f t="shared" si="0"/>
        <v>50</v>
      </c>
      <c r="P34" s="62">
        <f t="shared" si="1"/>
        <v>2320</v>
      </c>
    </row>
    <row r="35" spans="1:16" ht="16.5" customHeight="1">
      <c r="A35" s="18" t="s">
        <v>49</v>
      </c>
      <c r="B35" s="32" t="s">
        <v>38</v>
      </c>
      <c r="C35" s="16">
        <v>4</v>
      </c>
      <c r="D35" s="10">
        <v>200</v>
      </c>
      <c r="E35" s="7">
        <v>10</v>
      </c>
      <c r="F35" s="7">
        <v>260</v>
      </c>
      <c r="G35" s="5">
        <v>8</v>
      </c>
      <c r="H35" s="6">
        <v>200</v>
      </c>
      <c r="I35" s="7">
        <v>10</v>
      </c>
      <c r="J35" s="34">
        <v>500</v>
      </c>
      <c r="K35" s="16">
        <v>14</v>
      </c>
      <c r="L35" s="34">
        <v>730</v>
      </c>
      <c r="M35" s="16">
        <v>4</v>
      </c>
      <c r="N35" s="16">
        <v>50</v>
      </c>
      <c r="O35" s="52">
        <f t="shared" si="0"/>
        <v>50</v>
      </c>
      <c r="P35" s="62">
        <f t="shared" si="1"/>
        <v>1940</v>
      </c>
    </row>
    <row r="36" spans="1:16" ht="16.5" customHeight="1">
      <c r="A36" s="18" t="s">
        <v>50</v>
      </c>
      <c r="B36" s="17" t="s">
        <v>69</v>
      </c>
      <c r="C36" s="16">
        <v>4</v>
      </c>
      <c r="D36" s="10">
        <v>200</v>
      </c>
      <c r="E36" s="7">
        <v>14</v>
      </c>
      <c r="F36" s="7">
        <v>970</v>
      </c>
      <c r="G36" s="5">
        <v>12</v>
      </c>
      <c r="H36" s="6">
        <v>600</v>
      </c>
      <c r="I36" s="7">
        <v>0</v>
      </c>
      <c r="J36" s="34">
        <v>0</v>
      </c>
      <c r="K36" s="16">
        <v>8</v>
      </c>
      <c r="L36" s="34">
        <v>200</v>
      </c>
      <c r="M36" s="16">
        <v>0</v>
      </c>
      <c r="N36" s="16">
        <v>0</v>
      </c>
      <c r="O36" s="52">
        <f t="shared" si="0"/>
        <v>38</v>
      </c>
      <c r="P36" s="62">
        <f t="shared" si="1"/>
        <v>1970</v>
      </c>
    </row>
    <row r="37" spans="1:16" ht="16.5" customHeight="1">
      <c r="A37" s="18" t="s">
        <v>51</v>
      </c>
      <c r="B37" s="32" t="s">
        <v>76</v>
      </c>
      <c r="C37" s="16">
        <v>4</v>
      </c>
      <c r="D37" s="10">
        <v>200</v>
      </c>
      <c r="E37" s="7">
        <v>10</v>
      </c>
      <c r="F37" s="7">
        <v>260</v>
      </c>
      <c r="G37" s="5">
        <v>8</v>
      </c>
      <c r="H37" s="6">
        <v>200</v>
      </c>
      <c r="I37" s="7">
        <v>4</v>
      </c>
      <c r="J37" s="34">
        <v>100</v>
      </c>
      <c r="K37" s="16">
        <v>8</v>
      </c>
      <c r="L37" s="34">
        <v>200</v>
      </c>
      <c r="M37" s="16">
        <v>4</v>
      </c>
      <c r="N37" s="16">
        <v>50</v>
      </c>
      <c r="O37" s="52">
        <f t="shared" si="0"/>
        <v>38</v>
      </c>
      <c r="P37" s="62">
        <f t="shared" si="1"/>
        <v>1010</v>
      </c>
    </row>
    <row r="38" spans="1:16" ht="16.5" customHeight="1" thickBot="1">
      <c r="A38" s="18" t="s">
        <v>52</v>
      </c>
      <c r="B38" s="35" t="s">
        <v>74</v>
      </c>
      <c r="C38" s="47">
        <v>4</v>
      </c>
      <c r="D38" s="40">
        <v>200</v>
      </c>
      <c r="E38" s="38">
        <v>10</v>
      </c>
      <c r="F38" s="38">
        <v>260</v>
      </c>
      <c r="G38" s="39">
        <v>8</v>
      </c>
      <c r="H38" s="40">
        <v>200</v>
      </c>
      <c r="I38" s="38">
        <v>4</v>
      </c>
      <c r="J38" s="41">
        <v>100</v>
      </c>
      <c r="K38" s="36">
        <v>8</v>
      </c>
      <c r="L38" s="41">
        <v>200</v>
      </c>
      <c r="M38" s="36">
        <v>4</v>
      </c>
      <c r="N38" s="37">
        <v>50</v>
      </c>
      <c r="O38" s="8">
        <f t="shared" si="0"/>
        <v>38</v>
      </c>
      <c r="P38" s="9">
        <f t="shared" si="1"/>
        <v>1010</v>
      </c>
    </row>
    <row r="39" spans="1:16" ht="16.5" customHeight="1">
      <c r="A39" s="3"/>
      <c r="B39" s="4"/>
      <c r="C39" s="53"/>
      <c r="D39" s="12"/>
      <c r="E39" s="13"/>
      <c r="F39" s="12"/>
      <c r="G39" s="13"/>
      <c r="H39" s="4"/>
      <c r="I39" s="14"/>
      <c r="J39" s="4"/>
      <c r="K39" s="4"/>
      <c r="L39" s="4"/>
      <c r="M39" s="4"/>
      <c r="N39" s="55" t="s">
        <v>58</v>
      </c>
      <c r="O39" s="59" t="str">
        <f>CONCATENATE(SUM(O4:O38)," km")</f>
        <v>2359 km</v>
      </c>
      <c r="P39" s="57" t="str">
        <f>CONCATENATE(SUM(P4:P38)," m")</f>
        <v>118790 m</v>
      </c>
    </row>
    <row r="40" spans="1:16" ht="16.5" customHeight="1">
      <c r="A40" s="3"/>
      <c r="B40" s="4"/>
      <c r="C40" s="13"/>
      <c r="D40" s="12"/>
      <c r="E40" s="13"/>
      <c r="F40" s="12"/>
      <c r="G40" s="13"/>
      <c r="H40" s="4"/>
      <c r="I40" s="14"/>
      <c r="J40" s="4"/>
      <c r="K40" s="4"/>
      <c r="L40" s="4"/>
      <c r="M40" s="4"/>
      <c r="N40" s="56" t="s">
        <v>59</v>
      </c>
      <c r="O40" s="60" t="str">
        <f>CONCATENATE(ROUND(AVERAGE(O4:O38),35)," km")</f>
        <v>67,4 km</v>
      </c>
      <c r="P40" s="58" t="str">
        <f>CONCATENATE(ROUND(AVERAGE(P4:P38),35)," m")</f>
        <v>3394 m</v>
      </c>
    </row>
    <row r="41" spans="1:16" ht="16.5" customHeight="1">
      <c r="A41" s="3"/>
      <c r="B41" s="4"/>
      <c r="C41" s="12"/>
      <c r="D41" s="12"/>
      <c r="E41" s="13"/>
      <c r="F41" s="12"/>
      <c r="G41" s="13"/>
      <c r="H41" s="4"/>
      <c r="I41" s="14"/>
      <c r="J41" s="4"/>
      <c r="K41" s="4"/>
      <c r="L41" s="4"/>
      <c r="M41" s="4"/>
      <c r="N41" s="56" t="s">
        <v>60</v>
      </c>
      <c r="O41" s="61" t="str">
        <f>CONCATENATE(MAX(O4:O38)," km")</f>
        <v>101 km</v>
      </c>
      <c r="P41" s="58" t="str">
        <f>CONCATENATE(MAX(P4:P38)," m")</f>
        <v>5410 m</v>
      </c>
    </row>
    <row r="42" spans="1:16" ht="16.5" customHeight="1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6" t="s">
        <v>61</v>
      </c>
      <c r="O42" s="54" t="str">
        <f>CONCATENATE(MIN(O4:O38)," km")</f>
        <v>38 km</v>
      </c>
      <c r="P42" s="11" t="str">
        <f>CONCATENATE(MIN(P4:P38)," m")</f>
        <v>1010 m</v>
      </c>
    </row>
  </sheetData>
  <sheetProtection/>
  <mergeCells count="8">
    <mergeCell ref="M2:N2"/>
    <mergeCell ref="O2:P2"/>
    <mergeCell ref="E1:L1"/>
    <mergeCell ref="C2:D2"/>
    <mergeCell ref="E2:F2"/>
    <mergeCell ref="G2:H2"/>
    <mergeCell ref="I2:J2"/>
    <mergeCell ref="K2:L2"/>
  </mergeCells>
  <printOptions/>
  <pageMargins left="0.25" right="0.2" top="0.47" bottom="0.23" header="0.29" footer="0.16"/>
  <pageSetup horizontalDpi="300" verticalDpi="300" orientation="landscape" paperSize="9" scale="7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Muskovics András</cp:lastModifiedBy>
  <cp:lastPrinted>2013-07-26T05:07:49Z</cp:lastPrinted>
  <dcterms:created xsi:type="dcterms:W3CDTF">2008-07-21T10:16:42Z</dcterms:created>
  <dcterms:modified xsi:type="dcterms:W3CDTF">2013-07-26T09:06:29Z</dcterms:modified>
  <cp:category/>
  <cp:version/>
  <cp:contentType/>
  <cp:contentStatus/>
</cp:coreProperties>
</file>